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6.sz.mell." sheetId="6" r:id="rId6"/>
    <sheet name="7.sz.mell." sheetId="7" r:id="rId7"/>
    <sheet name="9.1. sz. mell" sheetId="8" r:id="rId8"/>
    <sheet name="9.1.1. sz. mell " sheetId="9" r:id="rId9"/>
    <sheet name="9.1.2. sz. mell " sheetId="10" r:id="rId10"/>
    <sheet name="10.sz.mell." sheetId="11" r:id="rId11"/>
    <sheet name="11.sz.mell" sheetId="12" r:id="rId12"/>
    <sheet name="12.sz.mell" sheetId="13" r:id="rId13"/>
  </sheets>
  <definedNames>
    <definedName name="_xlfn.IFERROR" hidden="1">#NAME?</definedName>
    <definedName name="_xlnm.Print_Titles" localSheetId="10">'10.sz.mell.'!$1:$6</definedName>
    <definedName name="_xlnm.Print_Titles" localSheetId="11">'11.sz.mell'!$1:$6</definedName>
    <definedName name="_xlnm.Print_Titles" localSheetId="12">'12.sz.mell'!$1:$6</definedName>
    <definedName name="_xlnm.Print_Titles" localSheetId="7">'9.1. sz. mell'!$1:$6</definedName>
    <definedName name="_xlnm.Print_Titles" localSheetId="8">'9.1.1. sz. mell '!$1:$6</definedName>
    <definedName name="_xlnm.Print_Titles" localSheetId="9">'9.1.2. sz. mell '!$1:$6</definedName>
    <definedName name="_xlnm.Print_Area" localSheetId="1">'1.1.sz.mell.'!$A$1:$E$157</definedName>
  </definedNames>
  <calcPr fullCalcOnLoad="1"/>
</workbook>
</file>

<file path=xl/sharedStrings.xml><?xml version="1.0" encoding="utf-8"?>
<sst xmlns="http://schemas.openxmlformats.org/spreadsheetml/2006/main" count="1820" uniqueCount="482">
  <si>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</si>
  <si>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</si>
  <si>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</si>
  <si>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</si>
  <si>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</si>
  <si>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</si>
  <si>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</si>
  <si>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</si>
  <si>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</si>
  <si>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</si>
  <si>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</si>
  <si>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</si>
  <si>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</si>
  <si>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</si>
  <si>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</si>
  <si>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</si>
  <si>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</si>
  <si>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</si>
  <si>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</si>
  <si>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</si>
  <si>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</si>
  <si>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</si>
  <si>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</si>
  <si>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</si>
  <si>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</si>
  <si>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</si>
  <si>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</si>
  <si>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</si>
  <si>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</si>
  <si>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</si>
  <si>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</si>
  <si>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</si>
  <si>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</si>
  <si>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</si>
  <si>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</si>
  <si>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</si>
  <si>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</si>
  <si>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</si>
  <si>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</si>
  <si>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</si>
  <si>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</si>
  <si>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</si>
  <si>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</si>
  <si>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</si>
  <si>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</si>
  <si>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</si>
  <si>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</si>
  <si>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</si>
  <si>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</si>
  <si>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</si>
  <si>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</si>
  <si>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</si>
  <si>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</si>
  <si>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</si>
  <si>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</si>
  <si>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</si>
  <si>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</si>
  <si>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</si>
  <si>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</si>
  <si>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</si>
  <si>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</si>
  <si>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</si>
  <si>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</si>
  <si>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</si>
  <si>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</si>
  <si>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</si>
  <si>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</si>
  <si>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</si>
  <si>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</si>
  <si>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</si>
  <si>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</si>
  <si>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</si>
  <si>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</si>
  <si>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</si>
  <si>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</si>
  <si>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</si>
  <si>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</si>
  <si>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</si>
  <si>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</si>
  <si>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</si>
  <si>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</si>
  <si>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</si>
  <si>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</si>
  <si>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</si>
  <si>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</si>
  <si>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</si>
  <si>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</si>
  <si>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</si>
  <si>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</si>
  <si>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</si>
  <si>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</si>
  <si>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</si>
  <si>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</si>
  <si>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</si>
  <si>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</si>
  <si>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</si>
  <si>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</si>
  <si>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</si>
  <si>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</si>
  <si>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</si>
  <si>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</si>
  <si>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</si>
  <si>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</si>
  <si>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</si>
  <si>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</si>
  <si>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</si>
  <si>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</si>
  <si>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</si>
  <si>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</si>
  <si>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</si>
  <si>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</si>
  <si>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</si>
  <si>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</si>
  <si>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</si>
  <si>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</si>
  <si>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</si>
  <si>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</si>
  <si>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</si>
  <si>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</si>
  <si>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</si>
  <si>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</si>
  <si>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</si>
  <si>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</si>
  <si>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</si>
  <si>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</si>
  <si>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</si>
  <si>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</si>
  <si>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</si>
  <si>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</si>
  <si>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</si>
  <si>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</si>
  <si>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</si>
  <si>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</si>
  <si>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</si>
  <si>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</si>
  <si>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</si>
  <si>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</si>
  <si>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</si>
  <si>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</si>
  <si>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</si>
  <si>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</si>
  <si>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</si>
  <si>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</si>
  <si>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</si>
  <si>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</si>
  <si>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</si>
  <si>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</si>
  <si>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</si>
  <si>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</si>
  <si>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</si>
  <si>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</si>
  <si>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</si>
  <si>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</si>
  <si>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</si>
  <si>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</si>
  <si>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</si>
  <si>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</si>
  <si>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</si>
  <si>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</si>
  <si>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</si>
  <si>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</si>
  <si>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</si>
  <si>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</si>
  <si>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</si>
  <si>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</si>
  <si>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</si>
  <si>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</si>
  <si>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</si>
  <si>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</si>
  <si>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</si>
  <si>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</si>
  <si>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</si>
  <si>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</si>
  <si>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</si>
  <si>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</si>
  <si>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</si>
  <si>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</si>
  <si>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</si>
  <si>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</si>
  <si>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</si>
  <si>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</si>
  <si>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</si>
  <si>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</si>
  <si>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</si>
  <si>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</si>
  <si>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</si>
  <si>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</si>
  <si>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</si>
  <si>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</si>
  <si>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</si>
  <si>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</si>
  <si>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</si>
  <si>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</si>
  <si>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</si>
  <si>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</si>
  <si>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</si>
  <si>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</si>
  <si>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</si>
  <si>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</si>
  <si>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</si>
  <si>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</si>
  <si>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</si>
  <si>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</si>
  <si>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</si>
  <si>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</si>
  <si>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</si>
  <si>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</si>
  <si>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</si>
  <si>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</si>
  <si>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</si>
  <si>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</si>
  <si>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</si>
  <si>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</si>
  <si>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</si>
  <si>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</si>
  <si>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</si>
  <si>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</si>
  <si>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</si>
  <si>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</si>
  <si>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</si>
  <si>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</si>
  <si>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</si>
  <si>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</si>
  <si>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</si>
  <si>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</si>
  <si>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</si>
  <si>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</si>
  <si>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</si>
  <si>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</si>
  <si>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</si>
  <si>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</si>
  <si>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</si>
  <si>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</si>
  <si>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</si>
  <si>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</si>
  <si>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</si>
  <si>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</si>
  <si>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</si>
  <si>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</si>
  <si>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</si>
  <si>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</si>
  <si>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</si>
  <si>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</si>
  <si>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</si>
  <si>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</si>
  <si>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</si>
  <si>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</si>
  <si>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</si>
  <si>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</si>
  <si>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</si>
  <si>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</si>
  <si>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</si>
  <si>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</si>
  <si>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</si>
  <si>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</si>
  <si>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</si>
  <si>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</si>
  <si>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</si>
  <si>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</si>
  <si>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</si>
  <si>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</si>
  <si>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</si>
  <si>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</si>
  <si>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</si>
  <si>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</si>
  <si>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</si>
  <si>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</si>
  <si>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</si>
  <si>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</si>
  <si>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</si>
  <si>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</si>
  <si>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</si>
  <si>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</si>
  <si>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</si>
  <si>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</si>
  <si>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</si>
  <si>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</si>
  <si>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</si>
  <si>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</si>
  <si>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</si>
  <si>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</si>
  <si>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</si>
  <si>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</si>
  <si>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</si>
  <si>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</si>
  <si>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</si>
  <si>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</si>
  <si>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</si>
  <si>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</si>
  <si>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</si>
  <si>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</si>
  <si>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</si>
  <si>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</si>
  <si>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</si>
  <si>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</si>
  <si>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</si>
  <si>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</si>
  <si>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</si>
  <si>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</si>
  <si>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</si>
  <si>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</si>
  <si>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</si>
  <si>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</si>
  <si>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</si>
  <si>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</si>
  <si>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</si>
  <si>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</si>
  <si>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</si>
  <si>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</si>
  <si>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</si>
  <si>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</si>
  <si>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</si>
  <si>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</si>
  <si>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</si>
  <si>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</si>
  <si>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</si>
  <si>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</si>
  <si>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</si>
  <si>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</si>
  <si>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</si>
  <si>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</si>
  <si>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</si>
  <si>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</si>
  <si>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</si>
  <si>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</si>
  <si>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</si>
  <si>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</si>
  <si>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</si>
  <si>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</si>
  <si>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</si>
  <si>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</si>
  <si>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</si>
  <si>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</si>
  <si>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</si>
  <si>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</si>
  <si>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</si>
  <si>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</si>
  <si>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</si>
  <si>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</si>
  <si>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</si>
  <si>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</si>
  <si>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</si>
  <si>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</si>
  <si>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</si>
  <si>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</si>
  <si>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</si>
  <si>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</si>
  <si>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</si>
  <si>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</si>
  <si>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</si>
  <si>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</si>
  <si>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</si>
  <si>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</si>
  <si>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</si>
  <si>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</si>
  <si>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</si>
  <si>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</si>
  <si>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</si>
  <si>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</si>
  <si>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</si>
  <si>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</si>
  <si>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</si>
  <si>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</si>
  <si>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</si>
  <si>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</si>
  <si>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</si>
  <si>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</si>
  <si>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</si>
  <si>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</si>
  <si>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</si>
  <si>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</si>
  <si>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</si>
  <si>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</si>
  <si>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</si>
  <si>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</si>
  <si>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</si>
  <si>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</si>
  <si>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</si>
  <si>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</si>
  <si>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</si>
  <si>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</si>
  <si>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</si>
  <si>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</si>
  <si>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</si>
  <si>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</si>
  <si>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</si>
  <si>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</si>
  <si>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</si>
  <si>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</si>
  <si>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</si>
  <si>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</si>
  <si>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</si>
  <si>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</si>
  <si>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</si>
  <si>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</si>
  <si>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</si>
  <si>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</si>
  <si>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</si>
  <si>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</si>
  <si>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</si>
  <si>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</si>
  <si>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</si>
  <si>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</si>
  <si>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</si>
  <si>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</si>
  <si>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</si>
  <si>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</si>
  <si>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</si>
  <si>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</si>
  <si>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</si>
  <si>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</si>
  <si>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</si>
  <si>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</si>
  <si>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</si>
  <si>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</si>
  <si>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</si>
  <si>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</si>
  <si>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</si>
  <si>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</si>
  <si>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</si>
  <si>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</si>
  <si>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</si>
  <si>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</si>
  <si>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</si>
  <si>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</si>
  <si>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</si>
  <si>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</si>
  <si>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</si>
  <si>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</si>
  <si>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</si>
  <si>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</si>
  <si>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</si>
  <si>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</si>
  <si>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</si>
  <si>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</si>
  <si>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</si>
  <si>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</si>
  <si>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</si>
  <si>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</si>
  <si>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</si>
  <si>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</si>
  <si>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</si>
  <si>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</si>
  <si>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Kiemelt előirányzat, előirányzat megnevezése</t>
  </si>
  <si>
    <t>Polgármesteri  hivatal</t>
  </si>
  <si>
    <t>Berzencei Szent Antal Óvoda és Bölcsőde</t>
  </si>
  <si>
    <t>Zrínyi Miklós Művelődési Ház</t>
  </si>
  <si>
    <t>Magánszemély kommunális adó</t>
  </si>
  <si>
    <t>Magánszemélyek kommunális adój</t>
  </si>
  <si>
    <t xml:space="preserve">Belterületi utakt felújítás </t>
  </si>
  <si>
    <t>2016</t>
  </si>
  <si>
    <t>Temető urnafal építése</t>
  </si>
  <si>
    <t>Fásítás program</t>
  </si>
  <si>
    <t>Főzőkonyha ebédlőbe szék vásárlás</t>
  </si>
  <si>
    <t>Főzőkonyha öltőzőszekrény vásárlás</t>
  </si>
  <si>
    <t>Védőnő nőgyógyászati vizsgálóágy</t>
  </si>
  <si>
    <t>Bölcsőde udvari játékok vásárlása</t>
  </si>
  <si>
    <t>Óvoda udvari játék vásárlása</t>
  </si>
  <si>
    <t>Óvoda két csoport szobába galária létesítése</t>
  </si>
  <si>
    <t>Z.M. Művelődési Ház küső vakolás, meszelés</t>
  </si>
  <si>
    <t>Polg. Hiv. tanácsterembe szék, asztal vásárlás</t>
  </si>
  <si>
    <t>Mód.</t>
  </si>
  <si>
    <t>Mód. Előirányzat</t>
  </si>
  <si>
    <t>Mód. Előir.</t>
  </si>
  <si>
    <t>Mód.előir.</t>
  </si>
  <si>
    <t>Mód</t>
  </si>
  <si>
    <t>Módosítás</t>
  </si>
  <si>
    <t>Módosított előirányzat</t>
  </si>
  <si>
    <t>Adóssághoz nem kapcsolódó szárm ügyletek bev.i</t>
  </si>
  <si>
    <t>Munkaadókat terhelő járulékok és szoc. hjárulási adó</t>
  </si>
  <si>
    <t>Belföldi finan kiadása(megelőlegezés visszafiz.)</t>
  </si>
  <si>
    <t>Mód előir.</t>
  </si>
  <si>
    <t>Bozótvágó vásárlás (közfoglalkoztatása)</t>
  </si>
  <si>
    <t>Magánszemélyek jövedelemadói</t>
  </si>
  <si>
    <t>Mgánszemélyek jövedelemadói</t>
  </si>
  <si>
    <t xml:space="preserve">                               </t>
  </si>
  <si>
    <t>5.1 melléklet a ../2016.(VIII.30.) önkormányzati rendelethez</t>
  </si>
  <si>
    <t>5.1.1. melléklet a ../2016.(VIII.30.) önkormányzati rendelethez</t>
  </si>
  <si>
    <t>5.1.2. melléklet a ../2016.(VIII.30.) önkormányzati rendelethez</t>
  </si>
  <si>
    <t>6. sz. melléklet a ../2016.(VIII.30.) önkormányzati rendelethez</t>
  </si>
  <si>
    <t>7.sz.melléklet a ../2016.(VIII.30.) önkormányzati rendelethez</t>
  </si>
  <si>
    <t>8.sz. melléklet a ../2016.(VIII.30.)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</si>
</sst>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6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0" fontId="12" fillId="0" borderId="18" xfId="58" applyFont="1" applyFill="1" applyBorder="1" applyAlignment="1" applyProtection="1">
      <alignment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6" fillId="0" borderId="19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  <protection/>
    </xf>
    <xf numFmtId="164" fontId="6" fillId="0" borderId="1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15" xfId="0" applyNumberFormat="1" applyFont="1" applyFill="1" applyBorder="1" applyAlignment="1" applyProtection="1">
      <alignment vertical="center" wrapText="1"/>
      <protection/>
    </xf>
    <xf numFmtId="164" fontId="6" fillId="33" borderId="15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164" fontId="19" fillId="0" borderId="27" xfId="58" applyNumberFormat="1" applyFont="1" applyFill="1" applyBorder="1" applyAlignment="1" applyProtection="1">
      <alignment horizontal="left" vertical="center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7" xfId="58" applyFont="1" applyFill="1" applyBorder="1" applyAlignment="1" applyProtection="1">
      <alignment horizontal="left" vertical="center" wrapText="1" indent="6"/>
      <protection/>
    </xf>
    <xf numFmtId="0" fontId="13" fillId="0" borderId="28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164" fontId="6" fillId="0" borderId="15" xfId="0" applyNumberFormat="1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164" fontId="12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27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 quotePrefix="1">
      <alignment horizontal="right" vertical="center" indent="1"/>
      <protection/>
    </xf>
    <xf numFmtId="0" fontId="6" fillId="0" borderId="30" xfId="0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4" xfId="0" applyNumberFormat="1" applyFont="1" applyFill="1" applyBorder="1" applyAlignment="1" applyProtection="1">
      <alignment horizontal="right" vertical="center"/>
      <protection/>
    </xf>
    <xf numFmtId="49" fontId="6" fillId="0" borderId="4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2" fillId="0" borderId="48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7" xfId="0" applyFont="1" applyBorder="1" applyAlignment="1" applyProtection="1">
      <alignment horizontal="left" wrapText="1" indent="1"/>
      <protection/>
    </xf>
    <xf numFmtId="0" fontId="16" fillId="0" borderId="17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2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20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26" xfId="58" applyNumberFormat="1" applyFont="1" applyFill="1" applyBorder="1" applyAlignment="1" applyProtection="1">
      <alignment horizontal="center" vertic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24" xfId="58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26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/>
    </xf>
    <xf numFmtId="0" fontId="16" fillId="0" borderId="24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49" fontId="13" fillId="0" borderId="49" xfId="58" applyNumberFormat="1" applyFont="1" applyFill="1" applyBorder="1" applyAlignment="1" applyProtection="1">
      <alignment horizontal="center" vertical="center" wrapText="1"/>
      <protection/>
    </xf>
    <xf numFmtId="49" fontId="13" fillId="0" borderId="42" xfId="58" applyNumberFormat="1" applyFont="1" applyFill="1" applyBorder="1" applyAlignment="1" applyProtection="1">
      <alignment horizontal="center" vertical="center" wrapText="1"/>
      <protection/>
    </xf>
    <xf numFmtId="49" fontId="13" fillId="0" borderId="50" xfId="58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49" fontId="13" fillId="0" borderId="49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2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5" xfId="0" applyNumberFormat="1" applyFont="1" applyFill="1" applyBorder="1" applyAlignment="1" applyProtection="1">
      <alignment horizontal="right" vertical="center" indent="1"/>
      <protection/>
    </xf>
    <xf numFmtId="49" fontId="12" fillId="0" borderId="16" xfId="58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left" inden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left" vertical="center" wrapText="1" indent="1"/>
      <protection/>
    </xf>
    <xf numFmtId="0" fontId="13" fillId="0" borderId="52" xfId="58" applyFont="1" applyFill="1" applyBorder="1" applyAlignment="1" applyProtection="1">
      <alignment horizontal="left" vertical="center" wrapText="1" indent="1"/>
      <protection/>
    </xf>
    <xf numFmtId="0" fontId="13" fillId="0" borderId="37" xfId="58" applyFont="1" applyFill="1" applyBorder="1" applyAlignment="1" applyProtection="1">
      <alignment horizontal="left" vertical="center" wrapText="1" indent="1"/>
      <protection/>
    </xf>
    <xf numFmtId="0" fontId="13" fillId="0" borderId="46" xfId="58" applyFont="1" applyFill="1" applyBorder="1" applyAlignment="1" applyProtection="1">
      <alignment horizontal="left" vertical="center" wrapText="1" indent="1"/>
      <protection/>
    </xf>
    <xf numFmtId="0" fontId="13" fillId="0" borderId="55" xfId="58" applyFont="1" applyFill="1" applyBorder="1" applyAlignment="1" applyProtection="1">
      <alignment horizontal="left" vertical="center" wrapText="1" indent="1"/>
      <protection/>
    </xf>
    <xf numFmtId="0" fontId="13" fillId="0" borderId="56" xfId="58" applyFont="1" applyFill="1" applyBorder="1" applyAlignment="1" applyProtection="1">
      <alignment horizontal="left" vertical="center" wrapText="1" indent="1"/>
      <protection/>
    </xf>
    <xf numFmtId="0" fontId="12" fillId="0" borderId="54" xfId="58" applyFont="1" applyFill="1" applyBorder="1" applyAlignment="1" applyProtection="1">
      <alignment horizontal="left" vertical="center" wrapText="1" indent="1"/>
      <protection/>
    </xf>
    <xf numFmtId="0" fontId="13" fillId="0" borderId="56" xfId="58" applyFont="1" applyFill="1" applyBorder="1" applyAlignment="1" applyProtection="1">
      <alignment horizontal="left" vertical="center" wrapText="1" indent="1"/>
      <protection/>
    </xf>
    <xf numFmtId="0" fontId="13" fillId="0" borderId="57" xfId="58" applyFont="1" applyFill="1" applyBorder="1" applyAlignment="1" applyProtection="1">
      <alignment horizontal="left" vertical="center" wrapText="1" indent="1"/>
      <protection/>
    </xf>
    <xf numFmtId="0" fontId="6" fillId="0" borderId="54" xfId="0" applyFont="1" applyFill="1" applyBorder="1" applyAlignment="1" applyProtection="1">
      <alignment horizontal="left" vertical="center" wrapText="1" inden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13" fillId="0" borderId="37" xfId="58" applyFont="1" applyFill="1" applyBorder="1" applyAlignment="1" applyProtection="1">
      <alignment horizontal="left" vertical="center" wrapText="1" indent="1"/>
      <protection/>
    </xf>
    <xf numFmtId="0" fontId="12" fillId="0" borderId="54" xfId="58" applyFont="1" applyFill="1" applyBorder="1" applyAlignment="1" applyProtection="1">
      <alignment horizontal="left" vertical="center" wrapText="1" indent="1"/>
      <protection/>
    </xf>
    <xf numFmtId="0" fontId="16" fillId="0" borderId="56" xfId="0" applyFont="1" applyBorder="1" applyAlignment="1" applyProtection="1">
      <alignment horizontal="left" wrapText="1" indent="1"/>
      <protection/>
    </xf>
    <xf numFmtId="0" fontId="16" fillId="0" borderId="37" xfId="0" applyFont="1" applyBorder="1" applyAlignment="1" applyProtection="1">
      <alignment horizontal="left" wrapText="1" indent="1"/>
      <protection/>
    </xf>
    <xf numFmtId="0" fontId="16" fillId="0" borderId="55" xfId="0" applyFont="1" applyBorder="1" applyAlignment="1" applyProtection="1">
      <alignment horizontal="left" wrapText="1" indent="1"/>
      <protection/>
    </xf>
    <xf numFmtId="0" fontId="17" fillId="0" borderId="54" xfId="0" applyFont="1" applyBorder="1" applyAlignment="1" applyProtection="1">
      <alignment horizontal="left" vertical="center" wrapText="1" indent="1"/>
      <protection/>
    </xf>
    <xf numFmtId="0" fontId="16" fillId="0" borderId="55" xfId="0" applyFont="1" applyBorder="1" applyAlignment="1" applyProtection="1">
      <alignment wrapText="1"/>
      <protection/>
    </xf>
    <xf numFmtId="0" fontId="17" fillId="0" borderId="54" xfId="0" applyFont="1" applyBorder="1" applyAlignment="1" applyProtection="1">
      <alignment wrapText="1"/>
      <protection/>
    </xf>
    <xf numFmtId="0" fontId="17" fillId="0" borderId="57" xfId="0" applyFont="1" applyBorder="1" applyAlignment="1" applyProtection="1">
      <alignment wrapText="1"/>
      <protection/>
    </xf>
    <xf numFmtId="0" fontId="12" fillId="0" borderId="53" xfId="58" applyFont="1" applyFill="1" applyBorder="1" applyAlignment="1" applyProtection="1">
      <alignment vertical="center" wrapText="1"/>
      <protection/>
    </xf>
    <xf numFmtId="0" fontId="13" fillId="0" borderId="55" xfId="58" applyFont="1" applyFill="1" applyBorder="1" applyAlignment="1" applyProtection="1">
      <alignment horizontal="left" vertical="center" wrapText="1" indent="6"/>
      <protection/>
    </xf>
    <xf numFmtId="0" fontId="13" fillId="0" borderId="37" xfId="58" applyFont="1" applyFill="1" applyBorder="1" applyAlignment="1" applyProtection="1">
      <alignment horizontal="left" vertical="center" wrapText="1" indent="6"/>
      <protection/>
    </xf>
    <xf numFmtId="0" fontId="13" fillId="0" borderId="58" xfId="58" applyFont="1" applyFill="1" applyBorder="1" applyAlignment="1" applyProtection="1">
      <alignment horizontal="left" vertical="center" wrapText="1" indent="1"/>
      <protection/>
    </xf>
    <xf numFmtId="0" fontId="13" fillId="0" borderId="59" xfId="58" applyFont="1" applyFill="1" applyBorder="1" applyAlignment="1" applyProtection="1">
      <alignment horizontal="left" vertical="center" wrapText="1" indent="6"/>
      <protection/>
    </xf>
    <xf numFmtId="0" fontId="12" fillId="0" borderId="54" xfId="58" applyFont="1" applyFill="1" applyBorder="1" applyAlignment="1" applyProtection="1">
      <alignment vertical="center" wrapText="1"/>
      <protection/>
    </xf>
    <xf numFmtId="0" fontId="15" fillId="0" borderId="57" xfId="0" applyFont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center" vertical="center"/>
      <protection/>
    </xf>
    <xf numFmtId="0" fontId="16" fillId="0" borderId="55" xfId="0" applyFont="1" applyBorder="1" applyAlignment="1" applyProtection="1">
      <alignment horizontal="left" indent="1"/>
      <protection/>
    </xf>
    <xf numFmtId="0" fontId="13" fillId="0" borderId="37" xfId="58" applyFont="1" applyFill="1" applyBorder="1" applyAlignment="1" applyProtection="1">
      <alignment horizontal="left" indent="6"/>
      <protection/>
    </xf>
    <xf numFmtId="0" fontId="16" fillId="0" borderId="55" xfId="0" applyFont="1" applyBorder="1" applyAlignment="1" applyProtection="1">
      <alignment horizontal="left" vertical="center" wrapText="1" indent="1"/>
      <protection/>
    </xf>
    <xf numFmtId="0" fontId="16" fillId="0" borderId="37" xfId="0" applyFont="1" applyBorder="1" applyAlignment="1" applyProtection="1">
      <alignment horizontal="left" vertical="center" wrapText="1" indent="1"/>
      <protection/>
    </xf>
    <xf numFmtId="0" fontId="13" fillId="0" borderId="56" xfId="58" applyFont="1" applyFill="1" applyBorder="1" applyAlignment="1" applyProtection="1">
      <alignment horizontal="left" vertical="center" wrapText="1" indent="6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13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8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6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62" xfId="0" applyNumberFormat="1" applyFont="1" applyFill="1" applyBorder="1" applyAlignment="1" applyProtection="1">
      <alignment horizontal="left" vertical="center" wrapText="1" indent="2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/>
    </xf>
    <xf numFmtId="0" fontId="6" fillId="0" borderId="54" xfId="58" applyFont="1" applyFill="1" applyBorder="1" applyAlignment="1" applyProtection="1">
      <alignment horizontal="center" vertical="center" wrapText="1"/>
      <protection/>
    </xf>
    <xf numFmtId="0" fontId="6" fillId="0" borderId="53" xfId="58" applyFont="1" applyFill="1" applyBorder="1" applyAlignment="1" applyProtection="1">
      <alignment horizontal="center" vertical="center" wrapText="1"/>
      <protection/>
    </xf>
    <xf numFmtId="0" fontId="6" fillId="0" borderId="30" xfId="58" applyFont="1" applyFill="1" applyBorder="1" applyAlignment="1" applyProtection="1">
      <alignment horizontal="center" vertical="center" wrapText="1"/>
      <protection/>
    </xf>
    <xf numFmtId="0" fontId="12" fillId="0" borderId="40" xfId="58" applyFont="1" applyFill="1" applyBorder="1" applyAlignment="1" applyProtection="1">
      <alignment horizontal="center" vertical="center"/>
      <protection/>
    </xf>
    <xf numFmtId="0" fontId="13" fillId="0" borderId="40" xfId="58" applyFont="1" applyFill="1" applyBorder="1" applyAlignment="1" applyProtection="1">
      <alignment horizontal="center" vertical="center" wrapText="1"/>
      <protection/>
    </xf>
    <xf numFmtId="0" fontId="13" fillId="0" borderId="40" xfId="58" applyFont="1" applyFill="1" applyBorder="1" applyAlignment="1" applyProtection="1">
      <alignment horizontal="center" vertical="center"/>
      <protection/>
    </xf>
    <xf numFmtId="0" fontId="12" fillId="0" borderId="40" xfId="58" applyFont="1" applyFill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2" fillId="0" borderId="40" xfId="58" applyFont="1" applyFill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164" fontId="0" fillId="0" borderId="64" xfId="0" applyNumberFormat="1" applyFill="1" applyBorder="1" applyAlignment="1" applyProtection="1">
      <alignment horizontal="left" vertical="center" wrapText="1" indent="1"/>
      <protection/>
    </xf>
    <xf numFmtId="0" fontId="12" fillId="0" borderId="57" xfId="0" applyFont="1" applyFill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wrapText="1" indent="1"/>
      <protection/>
    </xf>
    <xf numFmtId="0" fontId="12" fillId="0" borderId="54" xfId="58" applyFont="1" applyFill="1" applyBorder="1" applyAlignment="1" applyProtection="1">
      <alignment horizontal="center" vertical="center"/>
      <protection/>
    </xf>
    <xf numFmtId="164" fontId="12" fillId="0" borderId="19" xfId="58" applyNumberFormat="1" applyFont="1" applyFill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164" fontId="13" fillId="0" borderId="65" xfId="58" applyNumberFormat="1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/>
    </xf>
    <xf numFmtId="164" fontId="13" fillId="0" borderId="23" xfId="58" applyNumberFormat="1" applyFont="1" applyFill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164" fontId="13" fillId="0" borderId="25" xfId="58" applyNumberFormat="1" applyFont="1" applyFill="1" applyBorder="1" applyAlignment="1" applyProtection="1">
      <alignment horizontal="center" vertical="center"/>
      <protection locked="0"/>
    </xf>
    <xf numFmtId="164" fontId="12" fillId="0" borderId="19" xfId="58" applyNumberFormat="1" applyFont="1" applyFill="1" applyBorder="1" applyAlignment="1" applyProtection="1">
      <alignment horizontal="center" vertical="center"/>
      <protection/>
    </xf>
    <xf numFmtId="164" fontId="13" fillId="0" borderId="23" xfId="58" applyNumberFormat="1" applyFont="1" applyFill="1" applyBorder="1" applyAlignment="1" applyProtection="1">
      <alignment horizontal="center" vertical="center"/>
      <protection locked="0"/>
    </xf>
    <xf numFmtId="164" fontId="13" fillId="0" borderId="25" xfId="58" applyNumberFormat="1" applyFont="1" applyFill="1" applyBorder="1" applyAlignment="1" applyProtection="1">
      <alignment horizontal="center" vertical="center"/>
      <protection locked="0"/>
    </xf>
    <xf numFmtId="164" fontId="13" fillId="0" borderId="65" xfId="58" applyNumberFormat="1" applyFont="1" applyFill="1" applyBorder="1" applyAlignment="1" applyProtection="1">
      <alignment horizontal="center" vertical="center"/>
      <protection locked="0"/>
    </xf>
    <xf numFmtId="164" fontId="12" fillId="0" borderId="19" xfId="58" applyNumberFormat="1" applyFont="1" applyFill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164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53" xfId="58" applyFont="1" applyFill="1" applyBorder="1" applyAlignment="1" applyProtection="1">
      <alignment horizontal="center" vertical="center"/>
      <protection/>
    </xf>
    <xf numFmtId="164" fontId="12" fillId="0" borderId="30" xfId="58" applyNumberFormat="1" applyFont="1" applyFill="1" applyBorder="1" applyAlignment="1" applyProtection="1">
      <alignment horizontal="center" vertical="center"/>
      <protection/>
    </xf>
    <xf numFmtId="0" fontId="13" fillId="0" borderId="52" xfId="58" applyFont="1" applyFill="1" applyBorder="1" applyAlignment="1" applyProtection="1">
      <alignment horizontal="center" vertical="center"/>
      <protection/>
    </xf>
    <xf numFmtId="164" fontId="13" fillId="0" borderId="44" xfId="58" applyNumberFormat="1" applyFont="1" applyFill="1" applyBorder="1" applyAlignment="1" applyProtection="1">
      <alignment horizontal="center" vertical="center"/>
      <protection locked="0"/>
    </xf>
    <xf numFmtId="0" fontId="13" fillId="0" borderId="37" xfId="58" applyFont="1" applyFill="1" applyBorder="1" applyAlignment="1" applyProtection="1">
      <alignment horizontal="center" vertical="center"/>
      <protection/>
    </xf>
    <xf numFmtId="0" fontId="13" fillId="0" borderId="55" xfId="58" applyFont="1" applyFill="1" applyBorder="1" applyAlignment="1" applyProtection="1">
      <alignment horizontal="center" vertical="center"/>
      <protection/>
    </xf>
    <xf numFmtId="0" fontId="13" fillId="0" borderId="32" xfId="58" applyFont="1" applyFill="1" applyBorder="1" applyAlignment="1" applyProtection="1">
      <alignment horizontal="center" vertical="center"/>
      <protection/>
    </xf>
    <xf numFmtId="0" fontId="13" fillId="0" borderId="0" xfId="58" applyFont="1" applyFill="1" applyBorder="1" applyAlignment="1" applyProtection="1">
      <alignment horizontal="center" vertical="center"/>
      <protection/>
    </xf>
    <xf numFmtId="0" fontId="13" fillId="0" borderId="58" xfId="58" applyFont="1" applyFill="1" applyBorder="1" applyAlignment="1" applyProtection="1">
      <alignment horizontal="center" vertical="center"/>
      <protection/>
    </xf>
    <xf numFmtId="0" fontId="13" fillId="0" borderId="59" xfId="58" applyFont="1" applyFill="1" applyBorder="1" applyAlignment="1" applyProtection="1">
      <alignment horizontal="center" vertical="center"/>
      <protection/>
    </xf>
    <xf numFmtId="164" fontId="13" fillId="0" borderId="66" xfId="58" applyNumberFormat="1" applyFont="1" applyFill="1" applyBorder="1" applyAlignment="1" applyProtection="1">
      <alignment horizontal="center" vertical="center"/>
      <protection locked="0"/>
    </xf>
    <xf numFmtId="0" fontId="13" fillId="0" borderId="56" xfId="58" applyFont="1" applyFill="1" applyBorder="1" applyAlignment="1" applyProtection="1">
      <alignment horizontal="center" vertical="center"/>
      <protection/>
    </xf>
    <xf numFmtId="0" fontId="13" fillId="0" borderId="46" xfId="58" applyFont="1" applyFill="1" applyBorder="1" applyAlignment="1" applyProtection="1">
      <alignment horizontal="center" vertical="center"/>
      <protection/>
    </xf>
    <xf numFmtId="164" fontId="13" fillId="0" borderId="67" xfId="58" applyNumberFormat="1" applyFont="1" applyFill="1" applyBorder="1" applyAlignment="1" applyProtection="1">
      <alignment horizontal="center" vertical="center"/>
      <protection locked="0"/>
    </xf>
    <xf numFmtId="0" fontId="13" fillId="0" borderId="68" xfId="58" applyFont="1" applyFill="1" applyBorder="1" applyAlignment="1" applyProtection="1">
      <alignment horizontal="center" vertical="center"/>
      <protection/>
    </xf>
    <xf numFmtId="164" fontId="13" fillId="0" borderId="33" xfId="58" applyNumberFormat="1" applyFont="1" applyFill="1" applyBorder="1" applyAlignment="1" applyProtection="1">
      <alignment horizontal="center" vertical="center"/>
      <protection locked="0"/>
    </xf>
    <xf numFmtId="0" fontId="12" fillId="0" borderId="54" xfId="58" applyFont="1" applyFill="1" applyBorder="1" applyAlignment="1" applyProtection="1">
      <alignment horizontal="center" vertical="center"/>
      <protection/>
    </xf>
    <xf numFmtId="164" fontId="17" fillId="0" borderId="19" xfId="0" applyNumberFormat="1" applyFont="1" applyBorder="1" applyAlignment="1" applyProtection="1">
      <alignment horizontal="center" vertical="center"/>
      <protection/>
    </xf>
    <xf numFmtId="164" fontId="15" fillId="0" borderId="19" xfId="0" applyNumberFormat="1" applyFont="1" applyBorder="1" applyAlignment="1" applyProtection="1" quotePrefix="1">
      <alignment horizontal="center" vertical="center"/>
      <protection/>
    </xf>
    <xf numFmtId="0" fontId="15" fillId="0" borderId="57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58" applyNumberFormat="1" applyFont="1" applyFill="1" applyBorder="1" applyAlignment="1" applyProtection="1">
      <alignment horizontal="center" vertical="center"/>
      <protection locked="0"/>
    </xf>
    <xf numFmtId="164" fontId="12" fillId="0" borderId="40" xfId="58" applyNumberFormat="1" applyFont="1" applyFill="1" applyBorder="1" applyAlignment="1" applyProtection="1">
      <alignment horizontal="center" vertical="center"/>
      <protection/>
    </xf>
    <xf numFmtId="164" fontId="12" fillId="0" borderId="40" xfId="58" applyNumberFormat="1" applyFont="1" applyFill="1" applyBorder="1" applyAlignment="1" applyProtection="1">
      <alignment horizontal="center" vertical="center"/>
      <protection/>
    </xf>
    <xf numFmtId="164" fontId="13" fillId="0" borderId="40" xfId="58" applyNumberFormat="1" applyFont="1" applyFill="1" applyBorder="1" applyAlignment="1" applyProtection="1">
      <alignment horizontal="center" vertical="center"/>
      <protection/>
    </xf>
    <xf numFmtId="164" fontId="13" fillId="0" borderId="40" xfId="58" applyNumberFormat="1" applyFont="1" applyFill="1" applyBorder="1" applyAlignment="1" applyProtection="1">
      <alignment horizontal="center" vertical="center"/>
      <protection locked="0"/>
    </xf>
    <xf numFmtId="164" fontId="12" fillId="0" borderId="40" xfId="58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164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40" xfId="58" applyFont="1" applyFill="1" applyBorder="1" applyAlignment="1" applyProtection="1">
      <alignment horizontal="center" vertical="center"/>
      <protection/>
    </xf>
    <xf numFmtId="164" fontId="17" fillId="0" borderId="40" xfId="0" applyNumberFormat="1" applyFont="1" applyBorder="1" applyAlignment="1" applyProtection="1">
      <alignment horizontal="center" vertical="center"/>
      <protection/>
    </xf>
    <xf numFmtId="164" fontId="15" fillId="0" borderId="40" xfId="0" applyNumberFormat="1" applyFont="1" applyBorder="1" applyAlignment="1" applyProtection="1" quotePrefix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58" applyNumberFormat="1" applyFont="1" applyFill="1" applyBorder="1" applyAlignment="1" applyProtection="1">
      <alignment horizontal="center" vertical="center" wrapText="1"/>
      <protection/>
    </xf>
    <xf numFmtId="164" fontId="13" fillId="0" borderId="11" xfId="58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12" fillId="0" borderId="11" xfId="58" applyFont="1" applyFill="1" applyBorder="1" applyAlignment="1" applyProtection="1">
      <alignment horizontal="center" vertical="center"/>
      <protection/>
    </xf>
    <xf numFmtId="164" fontId="12" fillId="0" borderId="11" xfId="58" applyNumberFormat="1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left" vertical="center" wrapText="1" indent="1"/>
      <protection/>
    </xf>
    <xf numFmtId="0" fontId="12" fillId="0" borderId="53" xfId="58" applyFont="1" applyFill="1" applyBorder="1" applyAlignment="1" applyProtection="1">
      <alignment horizontal="center" vertical="center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57" xfId="58" applyFont="1" applyFill="1" applyBorder="1" applyAlignment="1" applyProtection="1">
      <alignment horizontal="center" vertical="center"/>
      <protection/>
    </xf>
    <xf numFmtId="164" fontId="12" fillId="0" borderId="51" xfId="58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1" xfId="58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64" fontId="12" fillId="0" borderId="19" xfId="0" applyNumberFormat="1" applyFont="1" applyFill="1" applyBorder="1" applyAlignment="1" applyProtection="1">
      <alignment horizontal="center" vertical="center"/>
      <protection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/>
    </xf>
    <xf numFmtId="164" fontId="1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164" fontId="13" fillId="0" borderId="44" xfId="0" applyNumberFormat="1" applyFont="1" applyFill="1" applyBorder="1" applyAlignment="1" applyProtection="1">
      <alignment horizontal="center"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57" xfId="58" applyFont="1" applyFill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12" fillId="0" borderId="37" xfId="58" applyFont="1" applyFill="1" applyBorder="1" applyAlignment="1" applyProtection="1">
      <alignment horizontal="left" vertical="center" wrapText="1" inden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164" fontId="12" fillId="0" borderId="40" xfId="0" applyNumberFormat="1" applyFont="1" applyFill="1" applyBorder="1" applyAlignment="1" applyProtection="1">
      <alignment horizontal="center" vertical="center"/>
      <protection/>
    </xf>
    <xf numFmtId="164" fontId="13" fillId="0" borderId="40" xfId="0" applyNumberFormat="1" applyFont="1" applyFill="1" applyBorder="1" applyAlignment="1" applyProtection="1">
      <alignment horizontal="center" vertical="center"/>
      <protection locked="0"/>
    </xf>
    <xf numFmtId="164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40" xfId="58" applyFont="1" applyFill="1" applyBorder="1" applyAlignment="1" applyProtection="1">
      <alignment horizontal="center" vertical="center"/>
      <protection/>
    </xf>
    <xf numFmtId="164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53" xfId="58" applyFont="1" applyFill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2" fillId="0" borderId="11" xfId="58" applyFont="1" applyFill="1" applyBorder="1" applyAlignment="1" applyProtection="1">
      <alignment horizontal="center" vertical="center"/>
      <protection/>
    </xf>
    <xf numFmtId="164" fontId="12" fillId="0" borderId="11" xfId="58" applyNumberFormat="1" applyFont="1" applyFill="1" applyBorder="1" applyAlignment="1" applyProtection="1">
      <alignment horizontal="center" vertical="center"/>
      <protection/>
    </xf>
    <xf numFmtId="164" fontId="13" fillId="0" borderId="11" xfId="58" applyNumberFormat="1" applyFont="1" applyFill="1" applyBorder="1" applyAlignment="1" applyProtection="1">
      <alignment horizontal="center" vertical="center"/>
      <protection locked="0"/>
    </xf>
    <xf numFmtId="164" fontId="12" fillId="0" borderId="11" xfId="58" applyNumberFormat="1" applyFont="1" applyFill="1" applyBorder="1" applyAlignment="1" applyProtection="1">
      <alignment horizontal="center" vertical="center"/>
      <protection locked="0"/>
    </xf>
    <xf numFmtId="164" fontId="17" fillId="0" borderId="11" xfId="0" applyNumberFormat="1" applyFont="1" applyBorder="1" applyAlignment="1" applyProtection="1">
      <alignment horizontal="center" vertical="center"/>
      <protection/>
    </xf>
    <xf numFmtId="164" fontId="15" fillId="0" borderId="11" xfId="0" applyNumberFormat="1" applyFont="1" applyBorder="1" applyAlignment="1" applyProtection="1" quotePrefix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2" fillId="0" borderId="54" xfId="58" applyFont="1" applyFill="1" applyBorder="1" applyAlignment="1" applyProtection="1">
      <alignment horizontal="center" vertical="center" wrapText="1"/>
      <protection/>
    </xf>
    <xf numFmtId="164" fontId="12" fillId="0" borderId="40" xfId="58" applyNumberFormat="1" applyFont="1" applyFill="1" applyBorder="1" applyAlignment="1" applyProtection="1">
      <alignment horizontal="center" vertical="center" wrapText="1"/>
      <protection/>
    </xf>
    <xf numFmtId="0" fontId="16" fillId="0" borderId="56" xfId="0" applyFont="1" applyBorder="1" applyAlignment="1" applyProtection="1">
      <alignment horizontal="center" vertical="center" wrapText="1"/>
      <protection/>
    </xf>
    <xf numFmtId="164" fontId="13" fillId="0" borderId="40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shrinkToFit="1"/>
      <protection/>
    </xf>
    <xf numFmtId="0" fontId="16" fillId="0" borderId="55" xfId="0" applyFont="1" applyBorder="1" applyAlignment="1" applyProtection="1">
      <alignment horizontal="center" vertical="center" wrapText="1"/>
      <protection/>
    </xf>
    <xf numFmtId="0" fontId="17" fillId="0" borderId="54" xfId="0" applyFont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164" fontId="12" fillId="0" borderId="40" xfId="58" applyNumberFormat="1" applyFont="1" applyFill="1" applyBorder="1" applyAlignment="1" applyProtection="1">
      <alignment horizontal="center" vertical="center" wrapText="1"/>
      <protection/>
    </xf>
    <xf numFmtId="164" fontId="13" fillId="0" borderId="40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164" fontId="12" fillId="0" borderId="40" xfId="58" applyNumberFormat="1" applyFont="1" applyFill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 wrapText="1"/>
      <protection/>
    </xf>
    <xf numFmtId="164" fontId="19" fillId="0" borderId="27" xfId="58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49" fontId="13" fillId="0" borderId="40" xfId="58" applyNumberFormat="1" applyFont="1" applyFill="1" applyBorder="1" applyAlignment="1" applyProtection="1">
      <alignment horizontal="center" vertical="center" wrapText="1"/>
      <protection/>
    </xf>
    <xf numFmtId="164" fontId="17" fillId="0" borderId="40" xfId="0" applyNumberFormat="1" applyFont="1" applyBorder="1" applyAlignment="1" applyProtection="1">
      <alignment horizontal="center" vertical="center" wrapText="1"/>
      <protection/>
    </xf>
    <xf numFmtId="164" fontId="17" fillId="0" borderId="40" xfId="0" applyNumberFormat="1" applyFont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Border="1" applyAlignment="1" applyProtection="1" quotePrefix="1">
      <alignment horizontal="center" vertical="center" wrapText="1"/>
      <protection/>
    </xf>
    <xf numFmtId="0" fontId="2" fillId="0" borderId="40" xfId="58" applyFont="1" applyFill="1" applyBorder="1" applyAlignment="1" applyProtection="1">
      <alignment horizontal="center" vertical="center"/>
      <protection/>
    </xf>
    <xf numFmtId="164" fontId="19" fillId="0" borderId="40" xfId="58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164" fontId="13" fillId="0" borderId="51" xfId="0" applyNumberFormat="1" applyFont="1" applyFill="1" applyBorder="1" applyAlignment="1" applyProtection="1">
      <alignment horizontal="center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Fill="1" applyBorder="1" applyAlignment="1" applyProtection="1">
      <alignment horizontal="center" vertical="center"/>
      <protection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37" xfId="0" applyNumberFormat="1" applyFont="1" applyFill="1" applyBorder="1" applyAlignment="1" applyProtection="1">
      <alignment horizontal="center" vertical="center"/>
      <protection locked="0"/>
    </xf>
    <xf numFmtId="164" fontId="13" fillId="0" borderId="62" xfId="0" applyNumberFormat="1" applyFont="1" applyFill="1" applyBorder="1" applyAlignment="1" applyProtection="1">
      <alignment horizontal="center" vertical="center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164" fontId="12" fillId="0" borderId="34" xfId="0" applyNumberFormat="1" applyFont="1" applyFill="1" applyBorder="1" applyAlignment="1" applyProtection="1">
      <alignment horizontal="center" vertical="center"/>
      <protection/>
    </xf>
    <xf numFmtId="164" fontId="12" fillId="0" borderId="54" xfId="0" applyNumberFormat="1" applyFont="1" applyFill="1" applyBorder="1" applyAlignment="1" applyProtection="1">
      <alignment horizontal="center" vertical="center"/>
      <protection/>
    </xf>
    <xf numFmtId="164" fontId="13" fillId="0" borderId="61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164" fontId="13" fillId="0" borderId="14" xfId="0" applyNumberFormat="1" applyFont="1" applyFill="1" applyBorder="1" applyAlignment="1" applyProtection="1">
      <alignment horizontal="center" vertical="center"/>
      <protection/>
    </xf>
    <xf numFmtId="164" fontId="18" fillId="0" borderId="11" xfId="0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36" xfId="0" applyNumberFormat="1" applyFont="1" applyFill="1" applyBorder="1" applyAlignment="1" applyProtection="1">
      <alignment horizontal="center" vertical="center"/>
      <protection/>
    </xf>
    <xf numFmtId="164" fontId="3" fillId="0" borderId="43" xfId="0" applyNumberFormat="1" applyFont="1" applyFill="1" applyBorder="1" applyAlignment="1" applyProtection="1">
      <alignment horizontal="center" vertical="center"/>
      <protection/>
    </xf>
    <xf numFmtId="164" fontId="12" fillId="0" borderId="63" xfId="0" applyNumberFormat="1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164" fontId="13" fillId="0" borderId="11" xfId="0" applyNumberFormat="1" applyFont="1" applyFill="1" applyBorder="1" applyAlignment="1" applyProtection="1">
      <alignment horizontal="center" vertical="center"/>
      <protection/>
    </xf>
    <xf numFmtId="164" fontId="12" fillId="0" borderId="27" xfId="0" applyNumberFormat="1" applyFont="1" applyFill="1" applyBorder="1" applyAlignment="1" applyProtection="1">
      <alignment horizontal="center" vertical="center"/>
      <protection/>
    </xf>
    <xf numFmtId="164" fontId="12" fillId="0" borderId="51" xfId="0" applyNumberFormat="1" applyFont="1" applyFill="1" applyBorder="1" applyAlignment="1" applyProtection="1">
      <alignment horizontal="center" vertical="center"/>
      <protection/>
    </xf>
    <xf numFmtId="164" fontId="19" fillId="0" borderId="40" xfId="58" applyNumberFormat="1" applyFont="1" applyFill="1" applyBorder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27" xfId="58" applyNumberFormat="1" applyFont="1" applyFill="1" applyBorder="1" applyAlignment="1" applyProtection="1">
      <alignment horizontal="left" vertical="center"/>
      <protection/>
    </xf>
    <xf numFmtId="164" fontId="19" fillId="0" borderId="27" xfId="58" applyNumberFormat="1" applyFont="1" applyFill="1" applyBorder="1" applyAlignment="1" applyProtection="1">
      <alignment horizontal="center" vertical="center"/>
      <protection/>
    </xf>
    <xf numFmtId="0" fontId="5" fillId="0" borderId="40" xfId="58" applyFont="1" applyFill="1" applyBorder="1" applyAlignment="1" applyProtection="1">
      <alignment horizontal="center" vertical="center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11" fillId="0" borderId="27" xfId="0" applyNumberFormat="1" applyFont="1" applyFill="1" applyBorder="1" applyAlignment="1" applyProtection="1">
      <alignment horizontal="right" vertical="center" shrinkToFit="1"/>
      <protection/>
    </xf>
    <xf numFmtId="0" fontId="0" fillId="0" borderId="27" xfId="0" applyBorder="1" applyAlignment="1">
      <alignment horizontal="right" shrinkToFit="1"/>
    </xf>
    <xf numFmtId="0" fontId="22" fillId="0" borderId="27" xfId="0" applyFont="1" applyBorder="1" applyAlignment="1" applyProtection="1">
      <alignment horizontal="right" vertical="top"/>
      <protection locked="0"/>
    </xf>
    <xf numFmtId="0" fontId="0" fillId="0" borderId="27" xfId="0" applyBorder="1" applyAlignment="1">
      <alignment/>
    </xf>
    <xf numFmtId="164" fontId="11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Border="1" applyAlignment="1">
      <alignment horizontal="right"/>
    </xf>
    <xf numFmtId="164" fontId="11" fillId="0" borderId="27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90</v>
      </c>
    </row>
    <row r="4" spans="1:2" ht="12.75">
      <c r="A4" s="58"/>
      <c r="B4" s="58"/>
    </row>
    <row r="5" spans="1:2" s="69" customFormat="1" ht="15.75">
      <c r="A5" s="42" t="s">
        <v>439</v>
      </c>
      <c r="B5" s="68"/>
    </row>
    <row r="6" spans="1:2" ht="12.75">
      <c r="A6" s="58"/>
      <c r="B6" s="58"/>
    </row>
    <row r="7" spans="1:2" ht="12.75">
      <c r="A7" s="58" t="s">
        <v>424</v>
      </c>
      <c r="B7" s="58" t="s">
        <v>388</v>
      </c>
    </row>
    <row r="8" spans="1:2" ht="12.75">
      <c r="A8" s="58" t="s">
        <v>425</v>
      </c>
      <c r="B8" s="58" t="s">
        <v>389</v>
      </c>
    </row>
    <row r="9" spans="1:2" ht="12.75">
      <c r="A9" s="58" t="s">
        <v>426</v>
      </c>
      <c r="B9" s="58" t="s">
        <v>390</v>
      </c>
    </row>
    <row r="10" spans="1:2" ht="12.75">
      <c r="A10" s="58"/>
      <c r="B10" s="58"/>
    </row>
    <row r="11" spans="1:2" ht="12.75">
      <c r="A11" s="58"/>
      <c r="B11" s="58"/>
    </row>
    <row r="12" spans="1:2" s="69" customFormat="1" ht="15.75">
      <c r="A12" s="42" t="str">
        <f>+CONCATENATE(LEFT(A5,4),". évi előirányzat KIADÁSOK")</f>
        <v>2016. évi előirányzat KIADÁSOK</v>
      </c>
      <c r="B12" s="68"/>
    </row>
    <row r="13" spans="1:2" ht="12.75">
      <c r="A13" s="58"/>
      <c r="B13" s="58"/>
    </row>
    <row r="14" spans="1:2" ht="12.75">
      <c r="A14" s="58" t="s">
        <v>427</v>
      </c>
      <c r="B14" s="58" t="s">
        <v>391</v>
      </c>
    </row>
    <row r="15" spans="1:2" ht="12.75">
      <c r="A15" s="58" t="s">
        <v>428</v>
      </c>
      <c r="B15" s="58" t="s">
        <v>392</v>
      </c>
    </row>
    <row r="16" spans="1:2" ht="12.75">
      <c r="A16" s="58" t="s">
        <v>429</v>
      </c>
      <c r="B16" s="58" t="s">
        <v>393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="130" zoomScaleNormal="130" zoomScaleSheetLayoutView="85" workbookViewId="0" topLeftCell="A1">
      <selection activeCell="B1" sqref="B1:E1"/>
    </sheetView>
  </sheetViews>
  <sheetFormatPr defaultColWidth="9.00390625" defaultRowHeight="12.75"/>
  <cols>
    <col min="1" max="1" width="17.50390625" style="153" customWidth="1"/>
    <col min="2" max="2" width="59.125" style="154" customWidth="1"/>
    <col min="3" max="3" width="13.00390625" style="154" customWidth="1"/>
    <col min="4" max="4" width="15.625" style="154" customWidth="1"/>
    <col min="5" max="5" width="15.125" style="155" customWidth="1"/>
    <col min="6" max="16384" width="9.375" style="2" customWidth="1"/>
  </cols>
  <sheetData>
    <row r="1" spans="1:5" s="1" customFormat="1" ht="16.5" customHeight="1" thickBot="1">
      <c r="A1" s="79"/>
      <c r="B1" s="483" t="s">
        <v>478</v>
      </c>
      <c r="C1" s="484"/>
      <c r="D1" s="484"/>
      <c r="E1" s="484"/>
    </row>
    <row r="2" spans="1:5" s="43" customFormat="1" ht="21" customHeight="1">
      <c r="A2" s="159" t="s">
        <v>48</v>
      </c>
      <c r="B2" s="140" t="s">
        <v>130</v>
      </c>
      <c r="C2" s="211"/>
      <c r="D2" s="211"/>
      <c r="E2" s="142" t="s">
        <v>39</v>
      </c>
    </row>
    <row r="3" spans="1:5" s="43" customFormat="1" ht="16.5" thickBot="1">
      <c r="A3" s="81" t="s">
        <v>126</v>
      </c>
      <c r="B3" s="141" t="s">
        <v>332</v>
      </c>
      <c r="C3" s="212"/>
      <c r="D3" s="212"/>
      <c r="E3" s="207" t="s">
        <v>46</v>
      </c>
    </row>
    <row r="4" spans="1:5" s="44" customFormat="1" ht="15.75" customHeight="1" thickBot="1">
      <c r="A4" s="82"/>
      <c r="B4" s="82"/>
      <c r="C4" s="82"/>
      <c r="D4" s="82"/>
      <c r="E4" s="83" t="s">
        <v>40</v>
      </c>
    </row>
    <row r="5" spans="1:5" ht="13.5" thickBot="1">
      <c r="A5" s="160" t="s">
        <v>128</v>
      </c>
      <c r="B5" s="84" t="s">
        <v>443</v>
      </c>
      <c r="C5" s="213" t="s">
        <v>41</v>
      </c>
      <c r="D5" s="213" t="s">
        <v>461</v>
      </c>
      <c r="E5" s="143" t="s">
        <v>464</v>
      </c>
    </row>
    <row r="6" spans="1:5" s="40" customFormat="1" ht="12.75" customHeight="1" thickBot="1">
      <c r="A6" s="75"/>
      <c r="B6" s="76" t="s">
        <v>394</v>
      </c>
      <c r="C6" s="214"/>
      <c r="D6" s="214"/>
      <c r="E6" s="77" t="s">
        <v>395</v>
      </c>
    </row>
    <row r="7" spans="1:5" s="40" customFormat="1" ht="15.75" customHeight="1" thickBot="1">
      <c r="A7" s="86"/>
      <c r="B7" s="87" t="s">
        <v>42</v>
      </c>
      <c r="C7" s="87"/>
      <c r="D7" s="87"/>
      <c r="E7" s="144"/>
    </row>
    <row r="8" spans="1:5" s="40" customFormat="1" ht="12" customHeight="1" thickBot="1">
      <c r="A8" s="16" t="s">
        <v>7</v>
      </c>
      <c r="B8" s="10" t="s">
        <v>155</v>
      </c>
      <c r="C8" s="407"/>
      <c r="D8" s="407"/>
      <c r="E8" s="106">
        <f>+E9+E10+E11+E12+E13+E14</f>
        <v>0</v>
      </c>
    </row>
    <row r="9" spans="1:5" s="45" customFormat="1" ht="12" customHeight="1">
      <c r="A9" s="179" t="s">
        <v>67</v>
      </c>
      <c r="B9" s="232" t="s">
        <v>156</v>
      </c>
      <c r="C9" s="363"/>
      <c r="D9" s="363"/>
      <c r="E9" s="362"/>
    </row>
    <row r="10" spans="1:5" s="46" customFormat="1" ht="12" customHeight="1">
      <c r="A10" s="180" t="s">
        <v>68</v>
      </c>
      <c r="B10" s="233" t="s">
        <v>157</v>
      </c>
      <c r="C10" s="363"/>
      <c r="D10" s="363"/>
      <c r="E10" s="362"/>
    </row>
    <row r="11" spans="1:5" s="46" customFormat="1" ht="12" customHeight="1">
      <c r="A11" s="180" t="s">
        <v>69</v>
      </c>
      <c r="B11" s="233" t="s">
        <v>430</v>
      </c>
      <c r="C11" s="363"/>
      <c r="D11" s="363"/>
      <c r="E11" s="362"/>
    </row>
    <row r="12" spans="1:5" s="46" customFormat="1" ht="12" customHeight="1">
      <c r="A12" s="180" t="s">
        <v>70</v>
      </c>
      <c r="B12" s="233" t="s">
        <v>158</v>
      </c>
      <c r="C12" s="363"/>
      <c r="D12" s="363"/>
      <c r="E12" s="362"/>
    </row>
    <row r="13" spans="1:5" s="46" customFormat="1" ht="12" customHeight="1">
      <c r="A13" s="180" t="s">
        <v>87</v>
      </c>
      <c r="B13" s="233" t="s">
        <v>399</v>
      </c>
      <c r="C13" s="363"/>
      <c r="D13" s="363"/>
      <c r="E13" s="362"/>
    </row>
    <row r="14" spans="1:5" s="45" customFormat="1" ht="12" customHeight="1" thickBot="1">
      <c r="A14" s="181" t="s">
        <v>71</v>
      </c>
      <c r="B14" s="234" t="s">
        <v>334</v>
      </c>
      <c r="C14" s="363"/>
      <c r="D14" s="363"/>
      <c r="E14" s="362"/>
    </row>
    <row r="15" spans="1:5" s="45" customFormat="1" ht="12" customHeight="1" thickBot="1">
      <c r="A15" s="16" t="s">
        <v>8</v>
      </c>
      <c r="B15" s="235" t="s">
        <v>159</v>
      </c>
      <c r="C15" s="408"/>
      <c r="D15" s="408"/>
      <c r="E15" s="366">
        <f>+E16+E17+E18+E19+E20</f>
        <v>0</v>
      </c>
    </row>
    <row r="16" spans="1:5" s="45" customFormat="1" ht="12" customHeight="1">
      <c r="A16" s="179" t="s">
        <v>73</v>
      </c>
      <c r="B16" s="232" t="s">
        <v>160</v>
      </c>
      <c r="C16" s="363"/>
      <c r="D16" s="363"/>
      <c r="E16" s="362"/>
    </row>
    <row r="17" spans="1:5" s="45" customFormat="1" ht="12" customHeight="1">
      <c r="A17" s="180" t="s">
        <v>74</v>
      </c>
      <c r="B17" s="233" t="s">
        <v>161</v>
      </c>
      <c r="C17" s="363"/>
      <c r="D17" s="363"/>
      <c r="E17" s="362"/>
    </row>
    <row r="18" spans="1:5" s="45" customFormat="1" ht="12" customHeight="1">
      <c r="A18" s="180" t="s">
        <v>75</v>
      </c>
      <c r="B18" s="233" t="s">
        <v>324</v>
      </c>
      <c r="C18" s="363"/>
      <c r="D18" s="363"/>
      <c r="E18" s="362"/>
    </row>
    <row r="19" spans="1:5" s="45" customFormat="1" ht="12" customHeight="1">
      <c r="A19" s="180" t="s">
        <v>76</v>
      </c>
      <c r="B19" s="233" t="s">
        <v>325</v>
      </c>
      <c r="C19" s="363"/>
      <c r="D19" s="363"/>
      <c r="E19" s="362"/>
    </row>
    <row r="20" spans="1:5" s="45" customFormat="1" ht="12" customHeight="1">
      <c r="A20" s="180" t="s">
        <v>77</v>
      </c>
      <c r="B20" s="233" t="s">
        <v>162</v>
      </c>
      <c r="C20" s="363"/>
      <c r="D20" s="363"/>
      <c r="E20" s="362"/>
    </row>
    <row r="21" spans="1:5" s="46" customFormat="1" ht="12" customHeight="1" thickBot="1">
      <c r="A21" s="181" t="s">
        <v>83</v>
      </c>
      <c r="B21" s="234" t="s">
        <v>163</v>
      </c>
      <c r="C21" s="363"/>
      <c r="D21" s="363"/>
      <c r="E21" s="362"/>
    </row>
    <row r="22" spans="1:5" s="46" customFormat="1" ht="12" customHeight="1" thickBot="1">
      <c r="A22" s="16" t="s">
        <v>9</v>
      </c>
      <c r="B22" s="231" t="s">
        <v>164</v>
      </c>
      <c r="C22" s="409"/>
      <c r="D22" s="409"/>
      <c r="E22" s="366">
        <f>+E23+E24+E25+E26+E27</f>
        <v>0</v>
      </c>
    </row>
    <row r="23" spans="1:5" s="46" customFormat="1" ht="12" customHeight="1">
      <c r="A23" s="179" t="s">
        <v>56</v>
      </c>
      <c r="B23" s="232" t="s">
        <v>165</v>
      </c>
      <c r="C23" s="363"/>
      <c r="D23" s="363"/>
      <c r="E23" s="362"/>
    </row>
    <row r="24" spans="1:5" s="45" customFormat="1" ht="12" customHeight="1">
      <c r="A24" s="180" t="s">
        <v>57</v>
      </c>
      <c r="B24" s="233" t="s">
        <v>166</v>
      </c>
      <c r="C24" s="363"/>
      <c r="D24" s="363"/>
      <c r="E24" s="362"/>
    </row>
    <row r="25" spans="1:5" s="46" customFormat="1" ht="12" customHeight="1">
      <c r="A25" s="180" t="s">
        <v>58</v>
      </c>
      <c r="B25" s="233" t="s">
        <v>326</v>
      </c>
      <c r="C25" s="363"/>
      <c r="D25" s="363"/>
      <c r="E25" s="362"/>
    </row>
    <row r="26" spans="1:5" s="46" customFormat="1" ht="12" customHeight="1">
      <c r="A26" s="180" t="s">
        <v>59</v>
      </c>
      <c r="B26" s="233" t="s">
        <v>327</v>
      </c>
      <c r="C26" s="363"/>
      <c r="D26" s="363"/>
      <c r="E26" s="362"/>
    </row>
    <row r="27" spans="1:5" s="46" customFormat="1" ht="12" customHeight="1">
      <c r="A27" s="180" t="s">
        <v>101</v>
      </c>
      <c r="B27" s="233" t="s">
        <v>167</v>
      </c>
      <c r="C27" s="363"/>
      <c r="D27" s="363"/>
      <c r="E27" s="362"/>
    </row>
    <row r="28" spans="1:5" s="46" customFormat="1" ht="12" customHeight="1" thickBot="1">
      <c r="A28" s="181" t="s">
        <v>102</v>
      </c>
      <c r="B28" s="234" t="s">
        <v>168</v>
      </c>
      <c r="C28" s="363"/>
      <c r="D28" s="363"/>
      <c r="E28" s="362"/>
    </row>
    <row r="29" spans="1:5" s="46" customFormat="1" ht="12" customHeight="1" thickBot="1">
      <c r="A29" s="16" t="s">
        <v>103</v>
      </c>
      <c r="B29" s="231" t="s">
        <v>169</v>
      </c>
      <c r="C29" s="409">
        <v>5260</v>
      </c>
      <c r="D29" s="409"/>
      <c r="E29" s="410">
        <f>SUM(E30:E36)</f>
        <v>5260</v>
      </c>
    </row>
    <row r="30" spans="1:5" s="46" customFormat="1" ht="12" customHeight="1">
      <c r="A30" s="179" t="s">
        <v>170</v>
      </c>
      <c r="B30" s="232" t="s">
        <v>435</v>
      </c>
      <c r="C30" s="363"/>
      <c r="D30" s="363"/>
      <c r="E30" s="362"/>
    </row>
    <row r="31" spans="1:5" s="46" customFormat="1" ht="12" customHeight="1">
      <c r="A31" s="180" t="s">
        <v>171</v>
      </c>
      <c r="B31" s="233" t="s">
        <v>436</v>
      </c>
      <c r="C31" s="363"/>
      <c r="D31" s="363"/>
      <c r="E31" s="362"/>
    </row>
    <row r="32" spans="1:5" s="46" customFormat="1" ht="12" customHeight="1">
      <c r="A32" s="180" t="s">
        <v>172</v>
      </c>
      <c r="B32" s="233" t="s">
        <v>437</v>
      </c>
      <c r="C32" s="363">
        <v>5260</v>
      </c>
      <c r="D32" s="363"/>
      <c r="E32" s="362">
        <v>5260</v>
      </c>
    </row>
    <row r="33" spans="1:5" s="46" customFormat="1" ht="12" customHeight="1">
      <c r="A33" s="180" t="s">
        <v>173</v>
      </c>
      <c r="B33" s="233" t="s">
        <v>438</v>
      </c>
      <c r="C33" s="363"/>
      <c r="D33" s="363"/>
      <c r="E33" s="362"/>
    </row>
    <row r="34" spans="1:5" s="46" customFormat="1" ht="12" customHeight="1">
      <c r="A34" s="180" t="s">
        <v>432</v>
      </c>
      <c r="B34" s="233" t="s">
        <v>174</v>
      </c>
      <c r="C34" s="363"/>
      <c r="D34" s="363"/>
      <c r="E34" s="362"/>
    </row>
    <row r="35" spans="1:5" s="46" customFormat="1" ht="12" customHeight="1">
      <c r="A35" s="180" t="s">
        <v>433</v>
      </c>
      <c r="B35" s="233" t="s">
        <v>175</v>
      </c>
      <c r="C35" s="363"/>
      <c r="D35" s="363"/>
      <c r="E35" s="362"/>
    </row>
    <row r="36" spans="1:5" s="46" customFormat="1" ht="12" customHeight="1" thickBot="1">
      <c r="A36" s="181" t="s">
        <v>434</v>
      </c>
      <c r="B36" s="234" t="s">
        <v>176</v>
      </c>
      <c r="C36" s="363"/>
      <c r="D36" s="363"/>
      <c r="E36" s="362"/>
    </row>
    <row r="37" spans="1:5" s="46" customFormat="1" ht="12" customHeight="1" thickBot="1">
      <c r="A37" s="16" t="s">
        <v>11</v>
      </c>
      <c r="B37" s="231" t="s">
        <v>335</v>
      </c>
      <c r="C37" s="409"/>
      <c r="D37" s="409"/>
      <c r="E37" s="366">
        <f>SUM(E38:E48)</f>
        <v>0</v>
      </c>
    </row>
    <row r="38" spans="1:5" s="46" customFormat="1" ht="12" customHeight="1">
      <c r="A38" s="179" t="s">
        <v>60</v>
      </c>
      <c r="B38" s="232" t="s">
        <v>179</v>
      </c>
      <c r="C38" s="363"/>
      <c r="D38" s="363"/>
      <c r="E38" s="362"/>
    </row>
    <row r="39" spans="1:5" s="46" customFormat="1" ht="12" customHeight="1">
      <c r="A39" s="180" t="s">
        <v>61</v>
      </c>
      <c r="B39" s="233" t="s">
        <v>180</v>
      </c>
      <c r="C39" s="363"/>
      <c r="D39" s="363"/>
      <c r="E39" s="362"/>
    </row>
    <row r="40" spans="1:5" s="46" customFormat="1" ht="12" customHeight="1">
      <c r="A40" s="180" t="s">
        <v>62</v>
      </c>
      <c r="B40" s="233" t="s">
        <v>181</v>
      </c>
      <c r="C40" s="363"/>
      <c r="D40" s="363"/>
      <c r="E40" s="362"/>
    </row>
    <row r="41" spans="1:5" s="46" customFormat="1" ht="12" customHeight="1">
      <c r="A41" s="180" t="s">
        <v>105</v>
      </c>
      <c r="B41" s="233" t="s">
        <v>182</v>
      </c>
      <c r="C41" s="363"/>
      <c r="D41" s="363"/>
      <c r="E41" s="362"/>
    </row>
    <row r="42" spans="1:5" s="46" customFormat="1" ht="12" customHeight="1">
      <c r="A42" s="180" t="s">
        <v>106</v>
      </c>
      <c r="B42" s="233" t="s">
        <v>183</v>
      </c>
      <c r="C42" s="363"/>
      <c r="D42" s="363"/>
      <c r="E42" s="362"/>
    </row>
    <row r="43" spans="1:5" s="46" customFormat="1" ht="12" customHeight="1">
      <c r="A43" s="180" t="s">
        <v>107</v>
      </c>
      <c r="B43" s="233" t="s">
        <v>184</v>
      </c>
      <c r="C43" s="363"/>
      <c r="D43" s="363"/>
      <c r="E43" s="362"/>
    </row>
    <row r="44" spans="1:5" s="46" customFormat="1" ht="12" customHeight="1">
      <c r="A44" s="180" t="s">
        <v>108</v>
      </c>
      <c r="B44" s="233" t="s">
        <v>185</v>
      </c>
      <c r="C44" s="363"/>
      <c r="D44" s="363"/>
      <c r="E44" s="362"/>
    </row>
    <row r="45" spans="1:5" s="46" customFormat="1" ht="12" customHeight="1">
      <c r="A45" s="180" t="s">
        <v>109</v>
      </c>
      <c r="B45" s="233" t="s">
        <v>442</v>
      </c>
      <c r="C45" s="363"/>
      <c r="D45" s="363"/>
      <c r="E45" s="362"/>
    </row>
    <row r="46" spans="1:5" s="46" customFormat="1" ht="12" customHeight="1">
      <c r="A46" s="180" t="s">
        <v>177</v>
      </c>
      <c r="B46" s="233" t="s">
        <v>187</v>
      </c>
      <c r="C46" s="363"/>
      <c r="D46" s="363"/>
      <c r="E46" s="411"/>
    </row>
    <row r="47" spans="1:5" s="46" customFormat="1" ht="12" customHeight="1">
      <c r="A47" s="181" t="s">
        <v>178</v>
      </c>
      <c r="B47" s="234" t="s">
        <v>337</v>
      </c>
      <c r="C47" s="363"/>
      <c r="D47" s="363"/>
      <c r="E47" s="411"/>
    </row>
    <row r="48" spans="1:5" s="46" customFormat="1" ht="12" customHeight="1" thickBot="1">
      <c r="A48" s="181" t="s">
        <v>336</v>
      </c>
      <c r="B48" s="234" t="s">
        <v>188</v>
      </c>
      <c r="C48" s="363"/>
      <c r="D48" s="363"/>
      <c r="E48" s="411"/>
    </row>
    <row r="49" spans="1:5" s="46" customFormat="1" ht="12" customHeight="1" thickBot="1">
      <c r="A49" s="16" t="s">
        <v>12</v>
      </c>
      <c r="B49" s="231" t="s">
        <v>189</v>
      </c>
      <c r="C49" s="409"/>
      <c r="D49" s="409"/>
      <c r="E49" s="366">
        <f>SUM(E50:E54)</f>
        <v>0</v>
      </c>
    </row>
    <row r="50" spans="1:5" s="46" customFormat="1" ht="12" customHeight="1">
      <c r="A50" s="179" t="s">
        <v>63</v>
      </c>
      <c r="B50" s="232" t="s">
        <v>193</v>
      </c>
      <c r="C50" s="363"/>
      <c r="D50" s="363"/>
      <c r="E50" s="411"/>
    </row>
    <row r="51" spans="1:5" s="46" customFormat="1" ht="12" customHeight="1">
      <c r="A51" s="180" t="s">
        <v>64</v>
      </c>
      <c r="B51" s="233" t="s">
        <v>194</v>
      </c>
      <c r="C51" s="363"/>
      <c r="D51" s="363"/>
      <c r="E51" s="411"/>
    </row>
    <row r="52" spans="1:5" s="46" customFormat="1" ht="12" customHeight="1">
      <c r="A52" s="180" t="s">
        <v>190</v>
      </c>
      <c r="B52" s="233" t="s">
        <v>195</v>
      </c>
      <c r="C52" s="363"/>
      <c r="D52" s="363"/>
      <c r="E52" s="411"/>
    </row>
    <row r="53" spans="1:5" s="46" customFormat="1" ht="12" customHeight="1">
      <c r="A53" s="180" t="s">
        <v>191</v>
      </c>
      <c r="B53" s="233" t="s">
        <v>196</v>
      </c>
      <c r="C53" s="363"/>
      <c r="D53" s="363"/>
      <c r="E53" s="411"/>
    </row>
    <row r="54" spans="1:5" s="46" customFormat="1" ht="12" customHeight="1" thickBot="1">
      <c r="A54" s="181" t="s">
        <v>192</v>
      </c>
      <c r="B54" s="234" t="s">
        <v>197</v>
      </c>
      <c r="C54" s="363"/>
      <c r="D54" s="363"/>
      <c r="E54" s="411"/>
    </row>
    <row r="55" spans="1:5" s="46" customFormat="1" ht="12" customHeight="1" thickBot="1">
      <c r="A55" s="16" t="s">
        <v>110</v>
      </c>
      <c r="B55" s="231" t="s">
        <v>198</v>
      </c>
      <c r="C55" s="409"/>
      <c r="D55" s="409"/>
      <c r="E55" s="366">
        <f>SUM(E56:E58)</f>
        <v>0</v>
      </c>
    </row>
    <row r="56" spans="1:5" s="46" customFormat="1" ht="12" customHeight="1">
      <c r="A56" s="179" t="s">
        <v>65</v>
      </c>
      <c r="B56" s="232" t="s">
        <v>199</v>
      </c>
      <c r="C56" s="363"/>
      <c r="D56" s="363"/>
      <c r="E56" s="362"/>
    </row>
    <row r="57" spans="1:5" s="46" customFormat="1" ht="12" customHeight="1">
      <c r="A57" s="180" t="s">
        <v>66</v>
      </c>
      <c r="B57" s="233" t="s">
        <v>328</v>
      </c>
      <c r="C57" s="363"/>
      <c r="D57" s="363"/>
      <c r="E57" s="362"/>
    </row>
    <row r="58" spans="1:5" s="46" customFormat="1" ht="12" customHeight="1">
      <c r="A58" s="180" t="s">
        <v>202</v>
      </c>
      <c r="B58" s="233" t="s">
        <v>200</v>
      </c>
      <c r="C58" s="363"/>
      <c r="D58" s="363"/>
      <c r="E58" s="362"/>
    </row>
    <row r="59" spans="1:5" s="46" customFormat="1" ht="12" customHeight="1" thickBot="1">
      <c r="A59" s="181" t="s">
        <v>203</v>
      </c>
      <c r="B59" s="234" t="s">
        <v>201</v>
      </c>
      <c r="C59" s="363"/>
      <c r="D59" s="363"/>
      <c r="E59" s="362"/>
    </row>
    <row r="60" spans="1:5" s="46" customFormat="1" ht="12" customHeight="1" thickBot="1">
      <c r="A60" s="16" t="s">
        <v>14</v>
      </c>
      <c r="B60" s="235" t="s">
        <v>204</v>
      </c>
      <c r="C60" s="408"/>
      <c r="D60" s="408"/>
      <c r="E60" s="366">
        <f>SUM(E61:E63)</f>
        <v>0</v>
      </c>
    </row>
    <row r="61" spans="1:5" s="46" customFormat="1" ht="12" customHeight="1">
      <c r="A61" s="179" t="s">
        <v>111</v>
      </c>
      <c r="B61" s="232" t="s">
        <v>206</v>
      </c>
      <c r="C61" s="363"/>
      <c r="D61" s="363"/>
      <c r="E61" s="411"/>
    </row>
    <row r="62" spans="1:5" s="46" customFormat="1" ht="12" customHeight="1">
      <c r="A62" s="180" t="s">
        <v>112</v>
      </c>
      <c r="B62" s="233" t="s">
        <v>329</v>
      </c>
      <c r="C62" s="363"/>
      <c r="D62" s="363"/>
      <c r="E62" s="411"/>
    </row>
    <row r="63" spans="1:5" s="46" customFormat="1" ht="12" customHeight="1">
      <c r="A63" s="180" t="s">
        <v>135</v>
      </c>
      <c r="B63" s="233" t="s">
        <v>207</v>
      </c>
      <c r="C63" s="363"/>
      <c r="D63" s="363"/>
      <c r="E63" s="411"/>
    </row>
    <row r="64" spans="1:5" s="46" customFormat="1" ht="12" customHeight="1" thickBot="1">
      <c r="A64" s="181" t="s">
        <v>205</v>
      </c>
      <c r="B64" s="234" t="s">
        <v>208</v>
      </c>
      <c r="C64" s="363"/>
      <c r="D64" s="363"/>
      <c r="E64" s="411"/>
    </row>
    <row r="65" spans="1:5" s="46" customFormat="1" ht="12" customHeight="1" thickBot="1">
      <c r="A65" s="16" t="s">
        <v>15</v>
      </c>
      <c r="B65" s="231" t="s">
        <v>209</v>
      </c>
      <c r="C65" s="409">
        <v>5260</v>
      </c>
      <c r="D65" s="409"/>
      <c r="E65" s="410">
        <f>+E8+E15+E22+E29+E37+E49+E55+E60</f>
        <v>5260</v>
      </c>
    </row>
    <row r="66" spans="1:5" s="46" customFormat="1" ht="12" customHeight="1" thickBot="1">
      <c r="A66" s="182" t="s">
        <v>300</v>
      </c>
      <c r="B66" s="235" t="s">
        <v>211</v>
      </c>
      <c r="C66" s="408"/>
      <c r="D66" s="408"/>
      <c r="E66" s="366">
        <f>SUM(E67:E69)</f>
        <v>0</v>
      </c>
    </row>
    <row r="67" spans="1:5" s="46" customFormat="1" ht="12" customHeight="1">
      <c r="A67" s="179" t="s">
        <v>242</v>
      </c>
      <c r="B67" s="232" t="s">
        <v>212</v>
      </c>
      <c r="C67" s="363"/>
      <c r="D67" s="363"/>
      <c r="E67" s="411"/>
    </row>
    <row r="68" spans="1:5" s="46" customFormat="1" ht="12" customHeight="1">
      <c r="A68" s="180" t="s">
        <v>251</v>
      </c>
      <c r="B68" s="233" t="s">
        <v>213</v>
      </c>
      <c r="C68" s="363"/>
      <c r="D68" s="363"/>
      <c r="E68" s="411"/>
    </row>
    <row r="69" spans="1:5" s="46" customFormat="1" ht="12" customHeight="1" thickBot="1">
      <c r="A69" s="181" t="s">
        <v>252</v>
      </c>
      <c r="B69" s="236" t="s">
        <v>214</v>
      </c>
      <c r="C69" s="363"/>
      <c r="D69" s="363"/>
      <c r="E69" s="411"/>
    </row>
    <row r="70" spans="1:5" s="46" customFormat="1" ht="12" customHeight="1" thickBot="1">
      <c r="A70" s="182" t="s">
        <v>215</v>
      </c>
      <c r="B70" s="235" t="s">
        <v>216</v>
      </c>
      <c r="C70" s="408"/>
      <c r="D70" s="408"/>
      <c r="E70" s="366">
        <f>SUM(E71:E74)</f>
        <v>0</v>
      </c>
    </row>
    <row r="71" spans="1:5" s="46" customFormat="1" ht="12" customHeight="1">
      <c r="A71" s="179" t="s">
        <v>88</v>
      </c>
      <c r="B71" s="232" t="s">
        <v>217</v>
      </c>
      <c r="C71" s="363"/>
      <c r="D71" s="363"/>
      <c r="E71" s="411"/>
    </row>
    <row r="72" spans="1:5" s="46" customFormat="1" ht="12" customHeight="1">
      <c r="A72" s="180" t="s">
        <v>89</v>
      </c>
      <c r="B72" s="233" t="s">
        <v>218</v>
      </c>
      <c r="C72" s="363"/>
      <c r="D72" s="363"/>
      <c r="E72" s="411"/>
    </row>
    <row r="73" spans="1:5" s="46" customFormat="1" ht="12" customHeight="1">
      <c r="A73" s="180" t="s">
        <v>243</v>
      </c>
      <c r="B73" s="233" t="s">
        <v>219</v>
      </c>
      <c r="C73" s="363"/>
      <c r="D73" s="363"/>
      <c r="E73" s="411"/>
    </row>
    <row r="74" spans="1:5" s="46" customFormat="1" ht="12" customHeight="1" thickBot="1">
      <c r="A74" s="181" t="s">
        <v>244</v>
      </c>
      <c r="B74" s="234" t="s">
        <v>220</v>
      </c>
      <c r="C74" s="363"/>
      <c r="D74" s="363"/>
      <c r="E74" s="411"/>
    </row>
    <row r="75" spans="1:5" s="46" customFormat="1" ht="12" customHeight="1" thickBot="1">
      <c r="A75" s="182" t="s">
        <v>221</v>
      </c>
      <c r="B75" s="235" t="s">
        <v>222</v>
      </c>
      <c r="C75" s="408"/>
      <c r="D75" s="408"/>
      <c r="E75" s="366">
        <f>SUM(E76:E77)</f>
        <v>0</v>
      </c>
    </row>
    <row r="76" spans="1:5" s="46" customFormat="1" ht="12" customHeight="1">
      <c r="A76" s="179" t="s">
        <v>245</v>
      </c>
      <c r="B76" s="232" t="s">
        <v>223</v>
      </c>
      <c r="C76" s="363"/>
      <c r="D76" s="363"/>
      <c r="E76" s="411"/>
    </row>
    <row r="77" spans="1:5" s="46" customFormat="1" ht="12" customHeight="1" thickBot="1">
      <c r="A77" s="181" t="s">
        <v>246</v>
      </c>
      <c r="B77" s="234" t="s">
        <v>224</v>
      </c>
      <c r="C77" s="363"/>
      <c r="D77" s="363"/>
      <c r="E77" s="411"/>
    </row>
    <row r="78" spans="1:5" s="45" customFormat="1" ht="12" customHeight="1" thickBot="1">
      <c r="A78" s="182" t="s">
        <v>225</v>
      </c>
      <c r="B78" s="235" t="s">
        <v>226</v>
      </c>
      <c r="C78" s="408"/>
      <c r="D78" s="408"/>
      <c r="E78" s="366">
        <f>SUM(E79:E81)</f>
        <v>0</v>
      </c>
    </row>
    <row r="79" spans="1:5" s="46" customFormat="1" ht="12" customHeight="1">
      <c r="A79" s="179" t="s">
        <v>247</v>
      </c>
      <c r="B79" s="232" t="s">
        <v>227</v>
      </c>
      <c r="C79" s="363"/>
      <c r="D79" s="363"/>
      <c r="E79" s="411"/>
    </row>
    <row r="80" spans="1:5" s="46" customFormat="1" ht="12" customHeight="1">
      <c r="A80" s="180" t="s">
        <v>248</v>
      </c>
      <c r="B80" s="233" t="s">
        <v>228</v>
      </c>
      <c r="C80" s="363"/>
      <c r="D80" s="363"/>
      <c r="E80" s="411"/>
    </row>
    <row r="81" spans="1:5" s="46" customFormat="1" ht="12" customHeight="1" thickBot="1">
      <c r="A81" s="181" t="s">
        <v>249</v>
      </c>
      <c r="B81" s="234" t="s">
        <v>229</v>
      </c>
      <c r="C81" s="363"/>
      <c r="D81" s="363"/>
      <c r="E81" s="411"/>
    </row>
    <row r="82" spans="1:5" s="46" customFormat="1" ht="12" customHeight="1" thickBot="1">
      <c r="A82" s="182" t="s">
        <v>230</v>
      </c>
      <c r="B82" s="235" t="s">
        <v>250</v>
      </c>
      <c r="C82" s="408"/>
      <c r="D82" s="408"/>
      <c r="E82" s="366">
        <f>SUM(E83:E86)</f>
        <v>0</v>
      </c>
    </row>
    <row r="83" spans="1:5" s="46" customFormat="1" ht="12" customHeight="1">
      <c r="A83" s="183" t="s">
        <v>231</v>
      </c>
      <c r="B83" s="232" t="s">
        <v>232</v>
      </c>
      <c r="C83" s="363"/>
      <c r="D83" s="363"/>
      <c r="E83" s="411"/>
    </row>
    <row r="84" spans="1:5" s="46" customFormat="1" ht="12" customHeight="1">
      <c r="A84" s="184" t="s">
        <v>233</v>
      </c>
      <c r="B84" s="233" t="s">
        <v>234</v>
      </c>
      <c r="C84" s="363"/>
      <c r="D84" s="363"/>
      <c r="E84" s="411"/>
    </row>
    <row r="85" spans="1:5" s="46" customFormat="1" ht="12" customHeight="1">
      <c r="A85" s="184" t="s">
        <v>235</v>
      </c>
      <c r="B85" s="233" t="s">
        <v>236</v>
      </c>
      <c r="C85" s="363"/>
      <c r="D85" s="363"/>
      <c r="E85" s="411"/>
    </row>
    <row r="86" spans="1:5" s="45" customFormat="1" ht="12" customHeight="1" thickBot="1">
      <c r="A86" s="185" t="s">
        <v>237</v>
      </c>
      <c r="B86" s="234" t="s">
        <v>238</v>
      </c>
      <c r="C86" s="363"/>
      <c r="D86" s="363"/>
      <c r="E86" s="411"/>
    </row>
    <row r="87" spans="1:5" s="45" customFormat="1" ht="12" customHeight="1" thickBot="1">
      <c r="A87" s="182" t="s">
        <v>239</v>
      </c>
      <c r="B87" s="235" t="s">
        <v>376</v>
      </c>
      <c r="C87" s="408"/>
      <c r="D87" s="408"/>
      <c r="E87" s="412"/>
    </row>
    <row r="88" spans="1:5" s="45" customFormat="1" ht="12" customHeight="1" thickBot="1">
      <c r="A88" s="182" t="s">
        <v>400</v>
      </c>
      <c r="B88" s="235" t="s">
        <v>240</v>
      </c>
      <c r="C88" s="408"/>
      <c r="D88" s="408"/>
      <c r="E88" s="412"/>
    </row>
    <row r="89" spans="1:5" s="45" customFormat="1" ht="12" customHeight="1" thickBot="1">
      <c r="A89" s="182" t="s">
        <v>401</v>
      </c>
      <c r="B89" s="237" t="s">
        <v>379</v>
      </c>
      <c r="C89" s="408"/>
      <c r="D89" s="408"/>
      <c r="E89" s="410">
        <f>+E66+E70+E75+E78+E82+E88+E87</f>
        <v>0</v>
      </c>
    </row>
    <row r="90" spans="1:5" s="45" customFormat="1" ht="12" customHeight="1" thickBot="1">
      <c r="A90" s="186" t="s">
        <v>402</v>
      </c>
      <c r="B90" s="238" t="s">
        <v>403</v>
      </c>
      <c r="C90" s="408">
        <v>5260</v>
      </c>
      <c r="D90" s="408"/>
      <c r="E90" s="410">
        <f>+E65+E89</f>
        <v>5260</v>
      </c>
    </row>
    <row r="91" spans="1:5" s="46" customFormat="1" ht="15" customHeight="1" thickBot="1">
      <c r="A91" s="92"/>
      <c r="B91" s="93"/>
      <c r="C91" s="395"/>
      <c r="D91" s="395"/>
      <c r="E91" s="379"/>
    </row>
    <row r="92" spans="1:5" s="40" customFormat="1" ht="16.5" customHeight="1" thickBot="1">
      <c r="A92" s="96"/>
      <c r="B92" s="97" t="s">
        <v>43</v>
      </c>
      <c r="C92" s="395"/>
      <c r="D92" s="395"/>
      <c r="E92" s="379"/>
    </row>
    <row r="93" spans="1:5" s="47" customFormat="1" ht="12" customHeight="1" thickBot="1">
      <c r="A93" s="161" t="s">
        <v>7</v>
      </c>
      <c r="B93" s="239" t="s">
        <v>407</v>
      </c>
      <c r="C93" s="409">
        <v>5260</v>
      </c>
      <c r="D93" s="409"/>
      <c r="E93" s="366">
        <f>+E94+E95+E96+E97+E98+E111</f>
        <v>5260</v>
      </c>
    </row>
    <row r="94" spans="1:5" ht="12" customHeight="1">
      <c r="A94" s="187" t="s">
        <v>67</v>
      </c>
      <c r="B94" s="216" t="s">
        <v>37</v>
      </c>
      <c r="C94" s="246"/>
      <c r="D94" s="246"/>
      <c r="E94" s="362"/>
    </row>
    <row r="95" spans="1:5" ht="12" customHeight="1">
      <c r="A95" s="180" t="s">
        <v>68</v>
      </c>
      <c r="B95" s="217" t="s">
        <v>113</v>
      </c>
      <c r="C95" s="246"/>
      <c r="D95" s="246"/>
      <c r="E95" s="362"/>
    </row>
    <row r="96" spans="1:5" ht="12" customHeight="1">
      <c r="A96" s="180" t="s">
        <v>69</v>
      </c>
      <c r="B96" s="217" t="s">
        <v>86</v>
      </c>
      <c r="C96" s="246"/>
      <c r="D96" s="246"/>
      <c r="E96" s="362"/>
    </row>
    <row r="97" spans="1:5" ht="12" customHeight="1">
      <c r="A97" s="180" t="s">
        <v>70</v>
      </c>
      <c r="B97" s="242" t="s">
        <v>114</v>
      </c>
      <c r="C97" s="246"/>
      <c r="D97" s="246"/>
      <c r="E97" s="362"/>
    </row>
    <row r="98" spans="1:5" ht="12" customHeight="1">
      <c r="A98" s="180" t="s">
        <v>78</v>
      </c>
      <c r="B98" s="9" t="s">
        <v>115</v>
      </c>
      <c r="C98" s="246">
        <v>5260</v>
      </c>
      <c r="D98" s="246"/>
      <c r="E98" s="362">
        <v>5260</v>
      </c>
    </row>
    <row r="99" spans="1:5" ht="12" customHeight="1">
      <c r="A99" s="180" t="s">
        <v>71</v>
      </c>
      <c r="B99" s="217" t="s">
        <v>404</v>
      </c>
      <c r="C99" s="246"/>
      <c r="D99" s="246"/>
      <c r="E99" s="362"/>
    </row>
    <row r="100" spans="1:5" ht="12" customHeight="1">
      <c r="A100" s="180" t="s">
        <v>72</v>
      </c>
      <c r="B100" s="248" t="s">
        <v>342</v>
      </c>
      <c r="C100" s="246"/>
      <c r="D100" s="246"/>
      <c r="E100" s="362"/>
    </row>
    <row r="101" spans="1:5" ht="12" customHeight="1">
      <c r="A101" s="180" t="s">
        <v>79</v>
      </c>
      <c r="B101" s="248" t="s">
        <v>341</v>
      </c>
      <c r="C101" s="246"/>
      <c r="D101" s="246"/>
      <c r="E101" s="362"/>
    </row>
    <row r="102" spans="1:5" ht="12" customHeight="1">
      <c r="A102" s="180" t="s">
        <v>80</v>
      </c>
      <c r="B102" s="248" t="s">
        <v>256</v>
      </c>
      <c r="C102" s="246"/>
      <c r="D102" s="246"/>
      <c r="E102" s="362"/>
    </row>
    <row r="103" spans="1:5" ht="12" customHeight="1">
      <c r="A103" s="180" t="s">
        <v>81</v>
      </c>
      <c r="B103" s="241" t="s">
        <v>257</v>
      </c>
      <c r="C103" s="246"/>
      <c r="D103" s="246"/>
      <c r="E103" s="362"/>
    </row>
    <row r="104" spans="1:5" ht="12" customHeight="1">
      <c r="A104" s="180" t="s">
        <v>82</v>
      </c>
      <c r="B104" s="241" t="s">
        <v>258</v>
      </c>
      <c r="C104" s="246"/>
      <c r="D104" s="246"/>
      <c r="E104" s="362"/>
    </row>
    <row r="105" spans="1:5" ht="12" customHeight="1">
      <c r="A105" s="180" t="s">
        <v>84</v>
      </c>
      <c r="B105" s="248" t="s">
        <v>259</v>
      </c>
      <c r="C105" s="246"/>
      <c r="D105" s="246"/>
      <c r="E105" s="362"/>
    </row>
    <row r="106" spans="1:5" ht="12" customHeight="1">
      <c r="A106" s="180" t="s">
        <v>116</v>
      </c>
      <c r="B106" s="248" t="s">
        <v>260</v>
      </c>
      <c r="C106" s="246"/>
      <c r="D106" s="246"/>
      <c r="E106" s="362"/>
    </row>
    <row r="107" spans="1:5" ht="12" customHeight="1">
      <c r="A107" s="180" t="s">
        <v>254</v>
      </c>
      <c r="B107" s="241" t="s">
        <v>261</v>
      </c>
      <c r="C107" s="246"/>
      <c r="D107" s="246"/>
      <c r="E107" s="362"/>
    </row>
    <row r="108" spans="1:5" ht="12" customHeight="1">
      <c r="A108" s="188" t="s">
        <v>255</v>
      </c>
      <c r="B108" s="240" t="s">
        <v>262</v>
      </c>
      <c r="C108" s="246"/>
      <c r="D108" s="246"/>
      <c r="E108" s="362"/>
    </row>
    <row r="109" spans="1:5" ht="12" customHeight="1">
      <c r="A109" s="180" t="s">
        <v>339</v>
      </c>
      <c r="B109" s="240" t="s">
        <v>263</v>
      </c>
      <c r="C109" s="246"/>
      <c r="D109" s="246"/>
      <c r="E109" s="362"/>
    </row>
    <row r="110" spans="1:5" ht="12" customHeight="1">
      <c r="A110" s="180" t="s">
        <v>340</v>
      </c>
      <c r="B110" s="241" t="s">
        <v>264</v>
      </c>
      <c r="C110" s="246">
        <v>5260</v>
      </c>
      <c r="D110" s="246"/>
      <c r="E110" s="362">
        <v>5260</v>
      </c>
    </row>
    <row r="111" spans="1:5" ht="12" customHeight="1">
      <c r="A111" s="180" t="s">
        <v>344</v>
      </c>
      <c r="B111" s="242" t="s">
        <v>38</v>
      </c>
      <c r="C111" s="246"/>
      <c r="D111" s="246"/>
      <c r="E111" s="362"/>
    </row>
    <row r="112" spans="1:5" ht="12" customHeight="1">
      <c r="A112" s="181" t="s">
        <v>345</v>
      </c>
      <c r="B112" s="217" t="s">
        <v>405</v>
      </c>
      <c r="C112" s="246"/>
      <c r="D112" s="246"/>
      <c r="E112" s="362"/>
    </row>
    <row r="113" spans="1:5" ht="12" customHeight="1" thickBot="1">
      <c r="A113" s="189" t="s">
        <v>346</v>
      </c>
      <c r="B113" s="243" t="s">
        <v>406</v>
      </c>
      <c r="C113" s="246"/>
      <c r="D113" s="246"/>
      <c r="E113" s="362"/>
    </row>
    <row r="114" spans="1:5" ht="12" customHeight="1" thickBot="1">
      <c r="A114" s="16" t="s">
        <v>8</v>
      </c>
      <c r="B114" s="244" t="s">
        <v>265</v>
      </c>
      <c r="C114" s="409"/>
      <c r="D114" s="409"/>
      <c r="E114" s="366">
        <f>+E115+E117+E119</f>
        <v>0</v>
      </c>
    </row>
    <row r="115" spans="1:5" ht="12" customHeight="1">
      <c r="A115" s="179" t="s">
        <v>73</v>
      </c>
      <c r="B115" s="217" t="s">
        <v>133</v>
      </c>
      <c r="C115" s="246"/>
      <c r="D115" s="246"/>
      <c r="E115" s="362"/>
    </row>
    <row r="116" spans="1:5" ht="12" customHeight="1">
      <c r="A116" s="179" t="s">
        <v>74</v>
      </c>
      <c r="B116" s="219" t="s">
        <v>269</v>
      </c>
      <c r="C116" s="246"/>
      <c r="D116" s="246"/>
      <c r="E116" s="362"/>
    </row>
    <row r="117" spans="1:5" ht="12" customHeight="1">
      <c r="A117" s="179" t="s">
        <v>75</v>
      </c>
      <c r="B117" s="219" t="s">
        <v>117</v>
      </c>
      <c r="C117" s="246"/>
      <c r="D117" s="246"/>
      <c r="E117" s="362"/>
    </row>
    <row r="118" spans="1:5" ht="12" customHeight="1">
      <c r="A118" s="179" t="s">
        <v>76</v>
      </c>
      <c r="B118" s="219" t="s">
        <v>270</v>
      </c>
      <c r="C118" s="246"/>
      <c r="D118" s="246"/>
      <c r="E118" s="362"/>
    </row>
    <row r="119" spans="1:5" ht="12" customHeight="1">
      <c r="A119" s="179" t="s">
        <v>77</v>
      </c>
      <c r="B119" s="249" t="s">
        <v>136</v>
      </c>
      <c r="C119" s="363"/>
      <c r="D119" s="363"/>
      <c r="E119" s="362"/>
    </row>
    <row r="120" spans="1:5" ht="12" customHeight="1">
      <c r="A120" s="179" t="s">
        <v>83</v>
      </c>
      <c r="B120" s="250" t="s">
        <v>330</v>
      </c>
      <c r="C120" s="363"/>
      <c r="D120" s="363"/>
      <c r="E120" s="362"/>
    </row>
    <row r="121" spans="1:5" ht="12" customHeight="1">
      <c r="A121" s="179" t="s">
        <v>85</v>
      </c>
      <c r="B121" s="251" t="s">
        <v>275</v>
      </c>
      <c r="C121" s="246"/>
      <c r="D121" s="246"/>
      <c r="E121" s="362"/>
    </row>
    <row r="122" spans="1:5" ht="12" customHeight="1">
      <c r="A122" s="179" t="s">
        <v>118</v>
      </c>
      <c r="B122" s="241" t="s">
        <v>258</v>
      </c>
      <c r="C122" s="246"/>
      <c r="D122" s="246"/>
      <c r="E122" s="362"/>
    </row>
    <row r="123" spans="1:5" ht="12" customHeight="1">
      <c r="A123" s="179" t="s">
        <v>119</v>
      </c>
      <c r="B123" s="241" t="s">
        <v>274</v>
      </c>
      <c r="C123" s="246"/>
      <c r="D123" s="246"/>
      <c r="E123" s="362"/>
    </row>
    <row r="124" spans="1:5" ht="12" customHeight="1">
      <c r="A124" s="179" t="s">
        <v>120</v>
      </c>
      <c r="B124" s="241" t="s">
        <v>273</v>
      </c>
      <c r="C124" s="246"/>
      <c r="D124" s="246"/>
      <c r="E124" s="362"/>
    </row>
    <row r="125" spans="1:5" ht="12" customHeight="1">
      <c r="A125" s="179" t="s">
        <v>266</v>
      </c>
      <c r="B125" s="241" t="s">
        <v>261</v>
      </c>
      <c r="C125" s="246"/>
      <c r="D125" s="246"/>
      <c r="E125" s="362"/>
    </row>
    <row r="126" spans="1:5" ht="12" customHeight="1">
      <c r="A126" s="179" t="s">
        <v>267</v>
      </c>
      <c r="B126" s="241" t="s">
        <v>272</v>
      </c>
      <c r="C126" s="246"/>
      <c r="D126" s="246"/>
      <c r="E126" s="362"/>
    </row>
    <row r="127" spans="1:5" ht="12" customHeight="1" thickBot="1">
      <c r="A127" s="188" t="s">
        <v>268</v>
      </c>
      <c r="B127" s="241" t="s">
        <v>271</v>
      </c>
      <c r="C127" s="246"/>
      <c r="D127" s="246"/>
      <c r="E127" s="362"/>
    </row>
    <row r="128" spans="1:5" ht="12" customHeight="1" thickBot="1">
      <c r="A128" s="16" t="s">
        <v>9</v>
      </c>
      <c r="B128" s="221" t="s">
        <v>349</v>
      </c>
      <c r="C128" s="365">
        <v>5260</v>
      </c>
      <c r="D128" s="365"/>
      <c r="E128" s="366">
        <f>+E93+E114</f>
        <v>5260</v>
      </c>
    </row>
    <row r="129" spans="1:5" ht="12" customHeight="1" thickBot="1">
      <c r="A129" s="16" t="s">
        <v>10</v>
      </c>
      <c r="B129" s="221" t="s">
        <v>350</v>
      </c>
      <c r="C129" s="365"/>
      <c r="D129" s="365"/>
      <c r="E129" s="366">
        <f>+E130+E131+E132</f>
        <v>0</v>
      </c>
    </row>
    <row r="130" spans="1:5" s="47" customFormat="1" ht="12" customHeight="1">
      <c r="A130" s="179" t="s">
        <v>170</v>
      </c>
      <c r="B130" s="220" t="s">
        <v>410</v>
      </c>
      <c r="C130" s="246"/>
      <c r="D130" s="246"/>
      <c r="E130" s="362"/>
    </row>
    <row r="131" spans="1:5" ht="12" customHeight="1">
      <c r="A131" s="179" t="s">
        <v>171</v>
      </c>
      <c r="B131" s="220" t="s">
        <v>358</v>
      </c>
      <c r="C131" s="246"/>
      <c r="D131" s="246"/>
      <c r="E131" s="362"/>
    </row>
    <row r="132" spans="1:5" ht="12" customHeight="1" thickBot="1">
      <c r="A132" s="188" t="s">
        <v>172</v>
      </c>
      <c r="B132" s="218" t="s">
        <v>409</v>
      </c>
      <c r="C132" s="246"/>
      <c r="D132" s="246"/>
      <c r="E132" s="362"/>
    </row>
    <row r="133" spans="1:5" ht="12" customHeight="1" thickBot="1">
      <c r="A133" s="16" t="s">
        <v>11</v>
      </c>
      <c r="B133" s="221" t="s">
        <v>351</v>
      </c>
      <c r="C133" s="365"/>
      <c r="D133" s="365"/>
      <c r="E133" s="366">
        <f>+E134+E135+E136+E137+E138+E139</f>
        <v>0</v>
      </c>
    </row>
    <row r="134" spans="1:5" ht="12" customHeight="1">
      <c r="A134" s="179" t="s">
        <v>60</v>
      </c>
      <c r="B134" s="220" t="s">
        <v>360</v>
      </c>
      <c r="C134" s="246"/>
      <c r="D134" s="246"/>
      <c r="E134" s="362"/>
    </row>
    <row r="135" spans="1:5" ht="12" customHeight="1">
      <c r="A135" s="179" t="s">
        <v>61</v>
      </c>
      <c r="B135" s="220" t="s">
        <v>352</v>
      </c>
      <c r="C135" s="246"/>
      <c r="D135" s="246"/>
      <c r="E135" s="362"/>
    </row>
    <row r="136" spans="1:5" ht="12" customHeight="1">
      <c r="A136" s="179" t="s">
        <v>62</v>
      </c>
      <c r="B136" s="220" t="s">
        <v>353</v>
      </c>
      <c r="C136" s="246"/>
      <c r="D136" s="246"/>
      <c r="E136" s="362"/>
    </row>
    <row r="137" spans="1:5" ht="12" customHeight="1">
      <c r="A137" s="179" t="s">
        <v>105</v>
      </c>
      <c r="B137" s="220" t="s">
        <v>408</v>
      </c>
      <c r="C137" s="246"/>
      <c r="D137" s="246"/>
      <c r="E137" s="362"/>
    </row>
    <row r="138" spans="1:5" ht="12" customHeight="1">
      <c r="A138" s="179" t="s">
        <v>106</v>
      </c>
      <c r="B138" s="220" t="s">
        <v>355</v>
      </c>
      <c r="C138" s="246"/>
      <c r="D138" s="246"/>
      <c r="E138" s="362"/>
    </row>
    <row r="139" spans="1:5" s="47" customFormat="1" ht="12" customHeight="1" thickBot="1">
      <c r="A139" s="188" t="s">
        <v>107</v>
      </c>
      <c r="B139" s="218" t="s">
        <v>356</v>
      </c>
      <c r="C139" s="246"/>
      <c r="D139" s="246"/>
      <c r="E139" s="362"/>
    </row>
    <row r="140" spans="1:13" ht="12" customHeight="1" thickBot="1">
      <c r="A140" s="16" t="s">
        <v>12</v>
      </c>
      <c r="B140" s="221" t="s">
        <v>423</v>
      </c>
      <c r="C140" s="365"/>
      <c r="D140" s="365"/>
      <c r="E140" s="410">
        <f>+E141+E142+E144+E145+E143</f>
        <v>0</v>
      </c>
      <c r="M140" s="103"/>
    </row>
    <row r="141" spans="1:5" ht="12.75">
      <c r="A141" s="179" t="s">
        <v>63</v>
      </c>
      <c r="B141" s="220" t="s">
        <v>276</v>
      </c>
      <c r="C141" s="246"/>
      <c r="D141" s="246"/>
      <c r="E141" s="362"/>
    </row>
    <row r="142" spans="1:5" ht="12" customHeight="1">
      <c r="A142" s="179" t="s">
        <v>64</v>
      </c>
      <c r="B142" s="220" t="s">
        <v>277</v>
      </c>
      <c r="C142" s="246"/>
      <c r="D142" s="246"/>
      <c r="E142" s="362"/>
    </row>
    <row r="143" spans="1:5" s="47" customFormat="1" ht="12" customHeight="1">
      <c r="A143" s="179" t="s">
        <v>190</v>
      </c>
      <c r="B143" s="220" t="s">
        <v>422</v>
      </c>
      <c r="C143" s="246"/>
      <c r="D143" s="246"/>
      <c r="E143" s="362"/>
    </row>
    <row r="144" spans="1:5" s="47" customFormat="1" ht="12" customHeight="1">
      <c r="A144" s="179" t="s">
        <v>191</v>
      </c>
      <c r="B144" s="220" t="s">
        <v>365</v>
      </c>
      <c r="C144" s="246"/>
      <c r="D144" s="246"/>
      <c r="E144" s="362"/>
    </row>
    <row r="145" spans="1:5" s="47" customFormat="1" ht="12" customHeight="1" thickBot="1">
      <c r="A145" s="188" t="s">
        <v>192</v>
      </c>
      <c r="B145" s="218" t="s">
        <v>296</v>
      </c>
      <c r="C145" s="246"/>
      <c r="D145" s="246"/>
      <c r="E145" s="362"/>
    </row>
    <row r="146" spans="1:5" s="47" customFormat="1" ht="12" customHeight="1" thickBot="1">
      <c r="A146" s="16" t="s">
        <v>13</v>
      </c>
      <c r="B146" s="221" t="s">
        <v>366</v>
      </c>
      <c r="C146" s="365"/>
      <c r="D146" s="365"/>
      <c r="E146" s="413">
        <f>+E147+E148+E149+E150+E151</f>
        <v>0</v>
      </c>
    </row>
    <row r="147" spans="1:5" s="47" customFormat="1" ht="12" customHeight="1">
      <c r="A147" s="179" t="s">
        <v>65</v>
      </c>
      <c r="B147" s="220" t="s">
        <v>361</v>
      </c>
      <c r="C147" s="246"/>
      <c r="D147" s="246"/>
      <c r="E147" s="362"/>
    </row>
    <row r="148" spans="1:5" s="47" customFormat="1" ht="12" customHeight="1">
      <c r="A148" s="179" t="s">
        <v>66</v>
      </c>
      <c r="B148" s="220" t="s">
        <v>368</v>
      </c>
      <c r="C148" s="246"/>
      <c r="D148" s="246"/>
      <c r="E148" s="362"/>
    </row>
    <row r="149" spans="1:5" s="47" customFormat="1" ht="12" customHeight="1">
      <c r="A149" s="179" t="s">
        <v>202</v>
      </c>
      <c r="B149" s="220" t="s">
        <v>363</v>
      </c>
      <c r="C149" s="246"/>
      <c r="D149" s="246"/>
      <c r="E149" s="362"/>
    </row>
    <row r="150" spans="1:5" ht="12.75" customHeight="1">
      <c r="A150" s="179" t="s">
        <v>203</v>
      </c>
      <c r="B150" s="220" t="s">
        <v>411</v>
      </c>
      <c r="C150" s="246"/>
      <c r="D150" s="246"/>
      <c r="E150" s="362"/>
    </row>
    <row r="151" spans="1:5" ht="12.75" customHeight="1" thickBot="1">
      <c r="A151" s="188" t="s">
        <v>367</v>
      </c>
      <c r="B151" s="218" t="s">
        <v>370</v>
      </c>
      <c r="C151" s="246"/>
      <c r="D151" s="246"/>
      <c r="E151" s="362"/>
    </row>
    <row r="152" spans="1:5" ht="12.75" customHeight="1" thickBot="1">
      <c r="A152" s="208" t="s">
        <v>14</v>
      </c>
      <c r="B152" s="221" t="s">
        <v>371</v>
      </c>
      <c r="C152" s="365"/>
      <c r="D152" s="365"/>
      <c r="E152" s="413"/>
    </row>
    <row r="153" spans="1:5" ht="12" customHeight="1" thickBot="1">
      <c r="A153" s="208" t="s">
        <v>15</v>
      </c>
      <c r="B153" s="221" t="s">
        <v>372</v>
      </c>
      <c r="C153" s="365"/>
      <c r="D153" s="365"/>
      <c r="E153" s="413"/>
    </row>
    <row r="154" spans="1:5" ht="15" customHeight="1" thickBot="1">
      <c r="A154" s="16" t="s">
        <v>16</v>
      </c>
      <c r="B154" s="221" t="s">
        <v>374</v>
      </c>
      <c r="C154" s="365"/>
      <c r="D154" s="365"/>
      <c r="E154" s="414">
        <f>+E129+E133+E140+E146+E152+E153</f>
        <v>0</v>
      </c>
    </row>
    <row r="155" spans="1:5" ht="13.5" thickBot="1">
      <c r="A155" s="190" t="s">
        <v>17</v>
      </c>
      <c r="B155" s="245" t="s">
        <v>373</v>
      </c>
      <c r="C155" s="415">
        <v>5260</v>
      </c>
      <c r="D155" s="415"/>
      <c r="E155" s="414">
        <f>+E128+E154</f>
        <v>5260</v>
      </c>
    </row>
    <row r="156" spans="1:5" ht="15" customHeight="1" thickBot="1">
      <c r="A156" s="151"/>
      <c r="B156" s="152"/>
      <c r="C156" s="416"/>
      <c r="D156" s="416"/>
      <c r="E156" s="416"/>
    </row>
    <row r="157" spans="1:5" ht="14.25" customHeight="1" thickBot="1">
      <c r="A157" s="101" t="s">
        <v>412</v>
      </c>
      <c r="B157" s="225"/>
      <c r="C157" s="359"/>
      <c r="D157" s="359"/>
      <c r="E157" s="360"/>
    </row>
    <row r="158" spans="1:5" ht="13.5" thickBot="1">
      <c r="A158" s="101" t="s">
        <v>129</v>
      </c>
      <c r="B158" s="225"/>
      <c r="C158" s="359"/>
      <c r="D158" s="359"/>
      <c r="E158" s="360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1" sqref="B1:E1"/>
    </sheetView>
  </sheetViews>
  <sheetFormatPr defaultColWidth="9.00390625" defaultRowHeight="12.75"/>
  <cols>
    <col min="1" max="1" width="13.875" style="99" customWidth="1"/>
    <col min="2" max="2" width="55.125" style="100" customWidth="1"/>
    <col min="3" max="3" width="12.00390625" style="100" customWidth="1"/>
    <col min="4" max="4" width="10.00390625" style="100" customWidth="1"/>
    <col min="5" max="5" width="12.375" style="100" customWidth="1"/>
    <col min="6" max="16384" width="9.375" style="100" customWidth="1"/>
  </cols>
  <sheetData>
    <row r="1" spans="1:5" s="80" customFormat="1" ht="13.5" customHeight="1" thickBot="1">
      <c r="A1" s="79"/>
      <c r="B1" s="485" t="s">
        <v>479</v>
      </c>
      <c r="C1" s="485"/>
      <c r="D1" s="485"/>
      <c r="E1" s="486"/>
    </row>
    <row r="2" spans="1:5" s="196" customFormat="1" ht="33" customHeight="1">
      <c r="A2" s="159" t="s">
        <v>127</v>
      </c>
      <c r="B2" s="140" t="s">
        <v>444</v>
      </c>
      <c r="C2" s="211"/>
      <c r="D2" s="211"/>
      <c r="E2" s="145" t="s">
        <v>45</v>
      </c>
    </row>
    <row r="3" spans="1:5" s="196" customFormat="1" ht="24.75" thickBot="1">
      <c r="A3" s="191" t="s">
        <v>126</v>
      </c>
      <c r="B3" s="141" t="s">
        <v>304</v>
      </c>
      <c r="C3" s="212"/>
      <c r="D3" s="212"/>
      <c r="E3" s="146"/>
    </row>
    <row r="4" spans="1:5" s="197" customFormat="1" ht="15.75" customHeight="1" thickBot="1">
      <c r="A4" s="82"/>
      <c r="B4" s="82"/>
      <c r="C4" s="82"/>
      <c r="D4" s="82"/>
      <c r="E4" s="83" t="s">
        <v>40</v>
      </c>
    </row>
    <row r="5" spans="1:5" ht="13.5" thickBot="1">
      <c r="A5" s="160" t="s">
        <v>128</v>
      </c>
      <c r="B5" s="84" t="s">
        <v>443</v>
      </c>
      <c r="C5" s="213" t="s">
        <v>41</v>
      </c>
      <c r="D5" s="213" t="s">
        <v>461</v>
      </c>
      <c r="E5" s="85" t="s">
        <v>463</v>
      </c>
    </row>
    <row r="6" spans="1:5" s="198" customFormat="1" ht="12.75" customHeight="1" thickBot="1">
      <c r="A6" s="75"/>
      <c r="B6" s="76" t="s">
        <v>394</v>
      </c>
      <c r="C6" s="214"/>
      <c r="D6" s="214"/>
      <c r="E6" s="77" t="s">
        <v>395</v>
      </c>
    </row>
    <row r="7" spans="1:5" s="198" customFormat="1" ht="15.75" customHeight="1" thickBot="1">
      <c r="A7" s="86"/>
      <c r="B7" s="87" t="s">
        <v>42</v>
      </c>
      <c r="C7" s="87"/>
      <c r="D7" s="87"/>
      <c r="E7" s="88"/>
    </row>
    <row r="8" spans="1:5" s="147" customFormat="1" ht="12" customHeight="1" thickBot="1">
      <c r="A8" s="75" t="s">
        <v>7</v>
      </c>
      <c r="B8" s="215" t="s">
        <v>413</v>
      </c>
      <c r="C8" s="396"/>
      <c r="D8" s="396">
        <v>1242</v>
      </c>
      <c r="E8" s="397">
        <v>1242</v>
      </c>
    </row>
    <row r="9" spans="1:5" s="147" customFormat="1" ht="12" customHeight="1" thickBot="1">
      <c r="A9" s="192" t="s">
        <v>67</v>
      </c>
      <c r="B9" s="216" t="s">
        <v>179</v>
      </c>
      <c r="C9" s="288"/>
      <c r="D9" s="288"/>
      <c r="E9" s="398"/>
    </row>
    <row r="10" spans="1:5" s="147" customFormat="1" ht="12" customHeight="1" thickBot="1">
      <c r="A10" s="193" t="s">
        <v>68</v>
      </c>
      <c r="B10" s="217" t="s">
        <v>180</v>
      </c>
      <c r="C10" s="288"/>
      <c r="D10" s="288"/>
      <c r="E10" s="398"/>
    </row>
    <row r="11" spans="1:5" s="147" customFormat="1" ht="12" customHeight="1" thickBot="1">
      <c r="A11" s="193" t="s">
        <v>69</v>
      </c>
      <c r="B11" s="217" t="s">
        <v>181</v>
      </c>
      <c r="C11" s="288"/>
      <c r="D11" s="288"/>
      <c r="E11" s="398"/>
    </row>
    <row r="12" spans="1:5" s="147" customFormat="1" ht="12" customHeight="1" thickBot="1">
      <c r="A12" s="193" t="s">
        <v>70</v>
      </c>
      <c r="B12" s="217" t="s">
        <v>182</v>
      </c>
      <c r="C12" s="288"/>
      <c r="D12" s="288"/>
      <c r="E12" s="398"/>
    </row>
    <row r="13" spans="1:5" s="147" customFormat="1" ht="12" customHeight="1" thickBot="1">
      <c r="A13" s="193" t="s">
        <v>87</v>
      </c>
      <c r="B13" s="217" t="s">
        <v>183</v>
      </c>
      <c r="C13" s="288"/>
      <c r="D13" s="288"/>
      <c r="E13" s="398"/>
    </row>
    <row r="14" spans="1:5" s="147" customFormat="1" ht="12" customHeight="1" thickBot="1">
      <c r="A14" s="193" t="s">
        <v>71</v>
      </c>
      <c r="B14" s="217" t="s">
        <v>305</v>
      </c>
      <c r="C14" s="288"/>
      <c r="D14" s="288"/>
      <c r="E14" s="398"/>
    </row>
    <row r="15" spans="1:5" s="147" customFormat="1" ht="12" customHeight="1" thickBot="1">
      <c r="A15" s="193" t="s">
        <v>72</v>
      </c>
      <c r="B15" s="218" t="s">
        <v>306</v>
      </c>
      <c r="C15" s="288"/>
      <c r="D15" s="288"/>
      <c r="E15" s="398"/>
    </row>
    <row r="16" spans="1:5" s="147" customFormat="1" ht="12" customHeight="1" thickBot="1">
      <c r="A16" s="193" t="s">
        <v>79</v>
      </c>
      <c r="B16" s="217" t="s">
        <v>186</v>
      </c>
      <c r="C16" s="288"/>
      <c r="D16" s="288"/>
      <c r="E16" s="398"/>
    </row>
    <row r="17" spans="1:5" s="199" customFormat="1" ht="12" customHeight="1" thickBot="1">
      <c r="A17" s="193" t="s">
        <v>80</v>
      </c>
      <c r="B17" s="217" t="s">
        <v>187</v>
      </c>
      <c r="C17" s="288"/>
      <c r="D17" s="288"/>
      <c r="E17" s="398"/>
    </row>
    <row r="18" spans="1:5" s="199" customFormat="1" ht="12" customHeight="1" thickBot="1">
      <c r="A18" s="193" t="s">
        <v>81</v>
      </c>
      <c r="B18" s="217" t="s">
        <v>337</v>
      </c>
      <c r="C18" s="288"/>
      <c r="D18" s="288"/>
      <c r="E18" s="398"/>
    </row>
    <row r="19" spans="1:5" s="199" customFormat="1" ht="12" customHeight="1" thickBot="1">
      <c r="A19" s="193" t="s">
        <v>82</v>
      </c>
      <c r="B19" s="217" t="s">
        <v>188</v>
      </c>
      <c r="C19" s="288"/>
      <c r="D19" s="288">
        <v>1242</v>
      </c>
      <c r="E19" s="398">
        <v>1242</v>
      </c>
    </row>
    <row r="20" spans="1:5" s="147" customFormat="1" ht="12" customHeight="1" thickBot="1">
      <c r="A20" s="75" t="s">
        <v>8</v>
      </c>
      <c r="B20" s="296" t="s">
        <v>307</v>
      </c>
      <c r="C20" s="396"/>
      <c r="D20" s="396"/>
      <c r="E20" s="397">
        <f>SUM(E21:E23)</f>
        <v>0</v>
      </c>
    </row>
    <row r="21" spans="1:5" s="199" customFormat="1" ht="12" customHeight="1" thickBot="1">
      <c r="A21" s="193" t="s">
        <v>73</v>
      </c>
      <c r="B21" s="220" t="s">
        <v>160</v>
      </c>
      <c r="C21" s="288"/>
      <c r="D21" s="288"/>
      <c r="E21" s="398"/>
    </row>
    <row r="22" spans="1:5" s="199" customFormat="1" ht="12" customHeight="1" thickBot="1">
      <c r="A22" s="193" t="s">
        <v>74</v>
      </c>
      <c r="B22" s="217" t="s">
        <v>308</v>
      </c>
      <c r="C22" s="288"/>
      <c r="D22" s="288"/>
      <c r="E22" s="398"/>
    </row>
    <row r="23" spans="1:5" s="199" customFormat="1" ht="12" customHeight="1" thickBot="1">
      <c r="A23" s="193" t="s">
        <v>75</v>
      </c>
      <c r="B23" s="217" t="s">
        <v>309</v>
      </c>
      <c r="C23" s="288"/>
      <c r="D23" s="288"/>
      <c r="E23" s="398"/>
    </row>
    <row r="24" spans="1:5" s="199" customFormat="1" ht="12" customHeight="1" thickBot="1">
      <c r="A24" s="193" t="s">
        <v>76</v>
      </c>
      <c r="B24" s="217" t="s">
        <v>414</v>
      </c>
      <c r="C24" s="288"/>
      <c r="D24" s="288"/>
      <c r="E24" s="398"/>
    </row>
    <row r="25" spans="1:5" s="199" customFormat="1" ht="12" customHeight="1" thickBot="1">
      <c r="A25" s="78" t="s">
        <v>9</v>
      </c>
      <c r="B25" s="221" t="s">
        <v>104</v>
      </c>
      <c r="C25" s="355"/>
      <c r="D25" s="355"/>
      <c r="E25" s="399"/>
    </row>
    <row r="26" spans="1:5" s="199" customFormat="1" ht="12" customHeight="1" thickBot="1">
      <c r="A26" s="78" t="s">
        <v>10</v>
      </c>
      <c r="B26" s="221" t="s">
        <v>415</v>
      </c>
      <c r="C26" s="355"/>
      <c r="D26" s="355"/>
      <c r="E26" s="397">
        <f>+E27+E28+E29</f>
        <v>0</v>
      </c>
    </row>
    <row r="27" spans="1:5" s="199" customFormat="1" ht="12" customHeight="1" thickBot="1">
      <c r="A27" s="194" t="s">
        <v>170</v>
      </c>
      <c r="B27" s="222" t="s">
        <v>165</v>
      </c>
      <c r="C27" s="400"/>
      <c r="D27" s="400"/>
      <c r="E27" s="401"/>
    </row>
    <row r="28" spans="1:5" s="199" customFormat="1" ht="12" customHeight="1" thickBot="1">
      <c r="A28" s="194" t="s">
        <v>171</v>
      </c>
      <c r="B28" s="222" t="s">
        <v>308</v>
      </c>
      <c r="C28" s="400"/>
      <c r="D28" s="400"/>
      <c r="E28" s="398"/>
    </row>
    <row r="29" spans="1:5" s="199" customFormat="1" ht="12" customHeight="1" thickBot="1">
      <c r="A29" s="194" t="s">
        <v>172</v>
      </c>
      <c r="B29" s="230"/>
      <c r="C29" s="400"/>
      <c r="D29" s="400"/>
      <c r="E29" s="398"/>
    </row>
    <row r="30" spans="1:5" s="199" customFormat="1" ht="12" customHeight="1" thickBot="1">
      <c r="A30" s="193" t="s">
        <v>173</v>
      </c>
      <c r="B30" s="223" t="s">
        <v>416</v>
      </c>
      <c r="C30" s="400"/>
      <c r="D30" s="400"/>
      <c r="E30" s="401"/>
    </row>
    <row r="31" spans="1:5" s="199" customFormat="1" ht="12" customHeight="1" thickBot="1">
      <c r="A31" s="78" t="s">
        <v>11</v>
      </c>
      <c r="B31" s="221" t="s">
        <v>312</v>
      </c>
      <c r="C31" s="355"/>
      <c r="D31" s="355"/>
      <c r="E31" s="397">
        <f>+E32+E33+E34</f>
        <v>0</v>
      </c>
    </row>
    <row r="32" spans="1:5" s="199" customFormat="1" ht="12" customHeight="1" thickBot="1">
      <c r="A32" s="194" t="s">
        <v>60</v>
      </c>
      <c r="B32" s="222" t="s">
        <v>193</v>
      </c>
      <c r="C32" s="400"/>
      <c r="D32" s="400"/>
      <c r="E32" s="401"/>
    </row>
    <row r="33" spans="1:5" s="199" customFormat="1" ht="12" customHeight="1" thickBot="1">
      <c r="A33" s="194" t="s">
        <v>61</v>
      </c>
      <c r="B33" s="230" t="s">
        <v>194</v>
      </c>
      <c r="C33" s="400"/>
      <c r="D33" s="400"/>
      <c r="E33" s="401"/>
    </row>
    <row r="34" spans="1:5" s="199" customFormat="1" ht="12" customHeight="1" thickBot="1">
      <c r="A34" s="193" t="s">
        <v>62</v>
      </c>
      <c r="B34" s="230" t="s">
        <v>195</v>
      </c>
      <c r="C34" s="400"/>
      <c r="D34" s="400"/>
      <c r="E34" s="401"/>
    </row>
    <row r="35" spans="1:5" s="147" customFormat="1" ht="12" customHeight="1" thickBot="1">
      <c r="A35" s="78" t="s">
        <v>12</v>
      </c>
      <c r="B35" s="394" t="s">
        <v>281</v>
      </c>
      <c r="C35" s="355"/>
      <c r="D35" s="355"/>
      <c r="E35" s="399"/>
    </row>
    <row r="36" spans="1:5" s="147" customFormat="1" ht="12" customHeight="1" thickBot="1">
      <c r="A36" s="78" t="s">
        <v>13</v>
      </c>
      <c r="B36" s="394" t="s">
        <v>313</v>
      </c>
      <c r="C36" s="355"/>
      <c r="D36" s="355"/>
      <c r="E36" s="399"/>
    </row>
    <row r="37" spans="1:5" s="147" customFormat="1" ht="12" customHeight="1" thickBot="1">
      <c r="A37" s="75" t="s">
        <v>14</v>
      </c>
      <c r="B37" s="394" t="s">
        <v>314</v>
      </c>
      <c r="C37" s="355"/>
      <c r="D37" s="355">
        <v>1242</v>
      </c>
      <c r="E37" s="397">
        <f>+E8+E20+E25+E26+E31+E35+E36</f>
        <v>1242</v>
      </c>
    </row>
    <row r="38" spans="1:5" s="147" customFormat="1" ht="12" customHeight="1" thickBot="1">
      <c r="A38" s="90" t="s">
        <v>15</v>
      </c>
      <c r="B38" s="394" t="s">
        <v>315</v>
      </c>
      <c r="C38" s="355">
        <v>32472</v>
      </c>
      <c r="D38" s="355">
        <v>975</v>
      </c>
      <c r="E38" s="397">
        <v>33447</v>
      </c>
    </row>
    <row r="39" spans="1:5" s="147" customFormat="1" ht="12" customHeight="1" thickBot="1">
      <c r="A39" s="194" t="s">
        <v>316</v>
      </c>
      <c r="B39" s="230" t="s">
        <v>143</v>
      </c>
      <c r="C39" s="400"/>
      <c r="D39" s="400"/>
      <c r="E39" s="401"/>
    </row>
    <row r="40" spans="1:5" s="147" customFormat="1" ht="12" customHeight="1" thickBot="1">
      <c r="A40" s="194" t="s">
        <v>317</v>
      </c>
      <c r="B40" s="230" t="s">
        <v>2</v>
      </c>
      <c r="C40" s="400"/>
      <c r="D40" s="400"/>
      <c r="E40" s="401"/>
    </row>
    <row r="41" spans="1:5" s="199" customFormat="1" ht="12" customHeight="1" thickBot="1">
      <c r="A41" s="193" t="s">
        <v>318</v>
      </c>
      <c r="B41" s="230" t="s">
        <v>319</v>
      </c>
      <c r="C41" s="400">
        <v>32472</v>
      </c>
      <c r="D41" s="400">
        <v>975</v>
      </c>
      <c r="E41" s="401">
        <v>33447</v>
      </c>
    </row>
    <row r="42" spans="1:5" s="199" customFormat="1" ht="15" customHeight="1" thickBot="1">
      <c r="A42" s="90" t="s">
        <v>16</v>
      </c>
      <c r="B42" s="297" t="s">
        <v>320</v>
      </c>
      <c r="C42" s="402">
        <v>32472</v>
      </c>
      <c r="D42" s="402">
        <v>2217</v>
      </c>
      <c r="E42" s="354">
        <v>34689</v>
      </c>
    </row>
    <row r="43" spans="1:5" s="199" customFormat="1" ht="15" customHeight="1" thickBot="1">
      <c r="A43" s="92"/>
      <c r="B43" s="93"/>
      <c r="C43" s="353"/>
      <c r="D43" s="353"/>
      <c r="E43" s="354"/>
    </row>
    <row r="44" spans="1:5" ht="13.5" thickBot="1">
      <c r="A44" s="94"/>
      <c r="B44" s="95"/>
      <c r="C44" s="403"/>
      <c r="D44" s="403"/>
      <c r="E44" s="403"/>
    </row>
    <row r="45" spans="1:5" s="198" customFormat="1" ht="16.5" customHeight="1" thickBot="1">
      <c r="A45" s="96"/>
      <c r="B45" s="97" t="s">
        <v>43</v>
      </c>
      <c r="C45" s="353"/>
      <c r="D45" s="353"/>
      <c r="E45" s="354"/>
    </row>
    <row r="46" spans="1:5" s="200" customFormat="1" ht="12" customHeight="1" thickBot="1">
      <c r="A46" s="78" t="s">
        <v>7</v>
      </c>
      <c r="B46" s="221" t="s">
        <v>321</v>
      </c>
      <c r="C46" s="355">
        <v>32472</v>
      </c>
      <c r="D46" s="355">
        <v>2217</v>
      </c>
      <c r="E46" s="397">
        <f>SUM(E47:E51)</f>
        <v>34689</v>
      </c>
    </row>
    <row r="47" spans="1:5" ht="12" customHeight="1" thickBot="1">
      <c r="A47" s="193" t="s">
        <v>67</v>
      </c>
      <c r="B47" s="220" t="s">
        <v>37</v>
      </c>
      <c r="C47" s="288">
        <v>21096</v>
      </c>
      <c r="D47" s="288">
        <v>768</v>
      </c>
      <c r="E47" s="401">
        <v>21864</v>
      </c>
    </row>
    <row r="48" spans="1:5" ht="12" customHeight="1" thickBot="1">
      <c r="A48" s="193" t="s">
        <v>68</v>
      </c>
      <c r="B48" s="217" t="s">
        <v>113</v>
      </c>
      <c r="C48" s="288">
        <v>5772</v>
      </c>
      <c r="D48" s="288">
        <v>207</v>
      </c>
      <c r="E48" s="401">
        <v>5979</v>
      </c>
    </row>
    <row r="49" spans="1:5" ht="12" customHeight="1" thickBot="1">
      <c r="A49" s="193" t="s">
        <v>69</v>
      </c>
      <c r="B49" s="217" t="s">
        <v>86</v>
      </c>
      <c r="C49" s="288">
        <v>5604</v>
      </c>
      <c r="D49" s="288">
        <v>1242</v>
      </c>
      <c r="E49" s="401">
        <v>6846</v>
      </c>
    </row>
    <row r="50" spans="1:5" ht="12" customHeight="1" thickBot="1">
      <c r="A50" s="193" t="s">
        <v>70</v>
      </c>
      <c r="B50" s="217" t="s">
        <v>114</v>
      </c>
      <c r="C50" s="288"/>
      <c r="D50" s="288"/>
      <c r="E50" s="401"/>
    </row>
    <row r="51" spans="1:5" ht="12" customHeight="1" thickBot="1">
      <c r="A51" s="193" t="s">
        <v>87</v>
      </c>
      <c r="B51" s="217" t="s">
        <v>115</v>
      </c>
      <c r="C51" s="288"/>
      <c r="D51" s="288"/>
      <c r="E51" s="401"/>
    </row>
    <row r="52" spans="1:5" ht="12" customHeight="1" thickBot="1">
      <c r="A52" s="78" t="s">
        <v>8</v>
      </c>
      <c r="B52" s="221" t="s">
        <v>322</v>
      </c>
      <c r="C52" s="355"/>
      <c r="D52" s="355"/>
      <c r="E52" s="397">
        <f>SUM(E53:E55)</f>
        <v>0</v>
      </c>
    </row>
    <row r="53" spans="1:5" s="200" customFormat="1" ht="12" customHeight="1" thickBot="1">
      <c r="A53" s="193" t="s">
        <v>73</v>
      </c>
      <c r="B53" s="220" t="s">
        <v>133</v>
      </c>
      <c r="C53" s="288"/>
      <c r="D53" s="288"/>
      <c r="E53" s="401"/>
    </row>
    <row r="54" spans="1:5" ht="12" customHeight="1" thickBot="1">
      <c r="A54" s="193" t="s">
        <v>74</v>
      </c>
      <c r="B54" s="217" t="s">
        <v>117</v>
      </c>
      <c r="C54" s="288"/>
      <c r="D54" s="288"/>
      <c r="E54" s="401"/>
    </row>
    <row r="55" spans="1:5" ht="12" customHeight="1" thickBot="1">
      <c r="A55" s="193" t="s">
        <v>75</v>
      </c>
      <c r="B55" s="217" t="s">
        <v>44</v>
      </c>
      <c r="C55" s="288"/>
      <c r="D55" s="288"/>
      <c r="E55" s="401"/>
    </row>
    <row r="56" spans="1:5" ht="12" customHeight="1" thickBot="1">
      <c r="A56" s="193" t="s">
        <v>76</v>
      </c>
      <c r="B56" s="217" t="s">
        <v>417</v>
      </c>
      <c r="C56" s="288"/>
      <c r="D56" s="288"/>
      <c r="E56" s="401"/>
    </row>
    <row r="57" spans="1:5" ht="12" customHeight="1" thickBot="1">
      <c r="A57" s="78" t="s">
        <v>9</v>
      </c>
      <c r="B57" s="221" t="s">
        <v>4</v>
      </c>
      <c r="C57" s="355"/>
      <c r="D57" s="355"/>
      <c r="E57" s="399"/>
    </row>
    <row r="58" spans="1:5" ht="15" customHeight="1" thickBot="1">
      <c r="A58" s="78" t="s">
        <v>10</v>
      </c>
      <c r="B58" s="224" t="s">
        <v>421</v>
      </c>
      <c r="C58" s="353">
        <v>32472</v>
      </c>
      <c r="D58" s="353">
        <v>2217</v>
      </c>
      <c r="E58" s="354">
        <f>+E46+E52+E57</f>
        <v>34689</v>
      </c>
    </row>
    <row r="59" spans="3:5" ht="13.5" thickBot="1">
      <c r="C59" s="404"/>
      <c r="D59" s="404"/>
      <c r="E59" s="404"/>
    </row>
    <row r="60" spans="1:5" ht="15" customHeight="1" thickBot="1">
      <c r="A60" s="101" t="s">
        <v>412</v>
      </c>
      <c r="B60" s="225"/>
      <c r="C60" s="405">
        <v>8</v>
      </c>
      <c r="D60" s="405"/>
      <c r="E60" s="406">
        <v>8</v>
      </c>
    </row>
    <row r="61" spans="1:5" ht="14.25" customHeight="1" thickBot="1">
      <c r="A61" s="101" t="s">
        <v>129</v>
      </c>
      <c r="B61" s="225"/>
      <c r="C61" s="405"/>
      <c r="D61" s="405"/>
      <c r="E61" s="406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1" sqref="B1:E1"/>
    </sheetView>
  </sheetViews>
  <sheetFormatPr defaultColWidth="9.00390625" defaultRowHeight="12.75"/>
  <cols>
    <col min="1" max="1" width="11.875" style="99" customWidth="1"/>
    <col min="2" max="2" width="50.00390625" style="100" customWidth="1"/>
    <col min="3" max="3" width="10.00390625" style="100" customWidth="1"/>
    <col min="4" max="4" width="9.125" style="100" customWidth="1"/>
    <col min="5" max="5" width="13.125" style="100" customWidth="1"/>
    <col min="6" max="16384" width="9.375" style="100" customWidth="1"/>
  </cols>
  <sheetData>
    <row r="1" spans="1:5" s="80" customFormat="1" ht="21" customHeight="1" thickBot="1">
      <c r="A1" s="79"/>
      <c r="B1" s="485" t="s">
        <v>480</v>
      </c>
      <c r="C1" s="485"/>
      <c r="D1" s="485"/>
      <c r="E1" s="486"/>
    </row>
    <row r="2" spans="1:5" s="196" customFormat="1" ht="31.5" customHeight="1">
      <c r="A2" s="159" t="s">
        <v>127</v>
      </c>
      <c r="B2" s="140" t="s">
        <v>445</v>
      </c>
      <c r="C2" s="211"/>
      <c r="D2" s="211"/>
      <c r="E2" s="145" t="s">
        <v>46</v>
      </c>
    </row>
    <row r="3" spans="1:5" s="196" customFormat="1" ht="30.75" customHeight="1" thickBot="1">
      <c r="A3" s="191" t="s">
        <v>126</v>
      </c>
      <c r="B3" s="141" t="s">
        <v>304</v>
      </c>
      <c r="C3" s="212"/>
      <c r="D3" s="212"/>
      <c r="E3" s="146"/>
    </row>
    <row r="4" spans="1:5" s="197" customFormat="1" ht="15.75" customHeight="1" thickBot="1">
      <c r="A4" s="82"/>
      <c r="B4" s="82"/>
      <c r="C4" s="82"/>
      <c r="D4" s="82"/>
      <c r="E4" s="83" t="s">
        <v>40</v>
      </c>
    </row>
    <row r="5" spans="1:5" ht="24.75" thickBot="1">
      <c r="A5" s="160" t="s">
        <v>128</v>
      </c>
      <c r="B5" s="84" t="s">
        <v>443</v>
      </c>
      <c r="C5" s="213" t="s">
        <v>41</v>
      </c>
      <c r="D5" s="213" t="s">
        <v>461</v>
      </c>
      <c r="E5" s="85" t="s">
        <v>462</v>
      </c>
    </row>
    <row r="6" spans="1:5" s="198" customFormat="1" ht="12.75" customHeight="1" thickBot="1">
      <c r="A6" s="75"/>
      <c r="B6" s="76" t="s">
        <v>394</v>
      </c>
      <c r="C6" s="214"/>
      <c r="D6" s="214"/>
      <c r="E6" s="77"/>
    </row>
    <row r="7" spans="1:5" s="198" customFormat="1" ht="15.75" customHeight="1" thickBot="1">
      <c r="A7" s="86"/>
      <c r="B7" s="87" t="s">
        <v>42</v>
      </c>
      <c r="C7" s="87"/>
      <c r="D7" s="87"/>
      <c r="E7" s="88"/>
    </row>
    <row r="8" spans="1:5" s="147" customFormat="1" ht="12" customHeight="1" thickBot="1">
      <c r="A8" s="75" t="s">
        <v>7</v>
      </c>
      <c r="B8" s="89" t="s">
        <v>413</v>
      </c>
      <c r="C8" s="388"/>
      <c r="D8" s="388">
        <v>142</v>
      </c>
      <c r="E8" s="381">
        <f>SUM(E9:E19)</f>
        <v>142</v>
      </c>
    </row>
    <row r="9" spans="1:5" s="147" customFormat="1" ht="12" customHeight="1">
      <c r="A9" s="192" t="s">
        <v>67</v>
      </c>
      <c r="B9" s="7" t="s">
        <v>179</v>
      </c>
      <c r="C9" s="319"/>
      <c r="D9" s="319"/>
      <c r="E9" s="389"/>
    </row>
    <row r="10" spans="1:5" s="147" customFormat="1" ht="12" customHeight="1">
      <c r="A10" s="193" t="s">
        <v>68</v>
      </c>
      <c r="B10" s="5" t="s">
        <v>180</v>
      </c>
      <c r="C10" s="321"/>
      <c r="D10" s="321"/>
      <c r="E10" s="390"/>
    </row>
    <row r="11" spans="1:5" s="147" customFormat="1" ht="12" customHeight="1">
      <c r="A11" s="193" t="s">
        <v>69</v>
      </c>
      <c r="B11" s="5" t="s">
        <v>181</v>
      </c>
      <c r="C11" s="321"/>
      <c r="D11" s="321"/>
      <c r="E11" s="390"/>
    </row>
    <row r="12" spans="1:5" s="147" customFormat="1" ht="12" customHeight="1">
      <c r="A12" s="193" t="s">
        <v>70</v>
      </c>
      <c r="B12" s="5" t="s">
        <v>182</v>
      </c>
      <c r="C12" s="321"/>
      <c r="D12" s="321"/>
      <c r="E12" s="390"/>
    </row>
    <row r="13" spans="1:5" s="147" customFormat="1" ht="12" customHeight="1">
      <c r="A13" s="193" t="s">
        <v>87</v>
      </c>
      <c r="B13" s="5" t="s">
        <v>183</v>
      </c>
      <c r="C13" s="321"/>
      <c r="D13" s="321"/>
      <c r="E13" s="390"/>
    </row>
    <row r="14" spans="1:5" s="147" customFormat="1" ht="12" customHeight="1">
      <c r="A14" s="193" t="s">
        <v>71</v>
      </c>
      <c r="B14" s="5" t="s">
        <v>305</v>
      </c>
      <c r="C14" s="321"/>
      <c r="D14" s="321"/>
      <c r="E14" s="390"/>
    </row>
    <row r="15" spans="1:5" s="147" customFormat="1" ht="12" customHeight="1">
      <c r="A15" s="193" t="s">
        <v>72</v>
      </c>
      <c r="B15" s="4" t="s">
        <v>306</v>
      </c>
      <c r="C15" s="329"/>
      <c r="D15" s="329"/>
      <c r="E15" s="391"/>
    </row>
    <row r="16" spans="1:5" s="147" customFormat="1" ht="12" customHeight="1">
      <c r="A16" s="193" t="s">
        <v>79</v>
      </c>
      <c r="B16" s="5" t="s">
        <v>186</v>
      </c>
      <c r="C16" s="246"/>
      <c r="D16" s="246"/>
      <c r="E16" s="374"/>
    </row>
    <row r="17" spans="1:5" s="199" customFormat="1" ht="12" customHeight="1">
      <c r="A17" s="193" t="s">
        <v>80</v>
      </c>
      <c r="B17" s="5" t="s">
        <v>187</v>
      </c>
      <c r="C17" s="246"/>
      <c r="D17" s="246"/>
      <c r="E17" s="374"/>
    </row>
    <row r="18" spans="1:5" s="199" customFormat="1" ht="12" customHeight="1">
      <c r="A18" s="193" t="s">
        <v>81</v>
      </c>
      <c r="B18" s="5" t="s">
        <v>337</v>
      </c>
      <c r="C18" s="246"/>
      <c r="D18" s="246"/>
      <c r="E18" s="374"/>
    </row>
    <row r="19" spans="1:5" s="199" customFormat="1" ht="12" customHeight="1" thickBot="1">
      <c r="A19" s="193" t="s">
        <v>82</v>
      </c>
      <c r="B19" s="5" t="s">
        <v>188</v>
      </c>
      <c r="C19" s="246"/>
      <c r="D19" s="246">
        <v>142</v>
      </c>
      <c r="E19" s="374">
        <v>142</v>
      </c>
    </row>
    <row r="20" spans="1:5" s="147" customFormat="1" ht="12" customHeight="1" thickBot="1">
      <c r="A20" s="75" t="s">
        <v>8</v>
      </c>
      <c r="B20" s="226" t="s">
        <v>307</v>
      </c>
      <c r="C20" s="372"/>
      <c r="D20" s="372"/>
      <c r="E20" s="373">
        <f>SUM(E21:E23)</f>
        <v>0</v>
      </c>
    </row>
    <row r="21" spans="1:5" s="199" customFormat="1" ht="12" customHeight="1">
      <c r="A21" s="193" t="s">
        <v>73</v>
      </c>
      <c r="B21" s="5" t="s">
        <v>160</v>
      </c>
      <c r="C21" s="246"/>
      <c r="D21" s="246"/>
      <c r="E21" s="374"/>
    </row>
    <row r="22" spans="1:5" s="199" customFormat="1" ht="12" customHeight="1">
      <c r="A22" s="193" t="s">
        <v>74</v>
      </c>
      <c r="B22" s="5" t="s">
        <v>308</v>
      </c>
      <c r="C22" s="246"/>
      <c r="D22" s="246"/>
      <c r="E22" s="374"/>
    </row>
    <row r="23" spans="1:5" s="199" customFormat="1" ht="12" customHeight="1">
      <c r="A23" s="193" t="s">
        <v>75</v>
      </c>
      <c r="B23" s="5" t="s">
        <v>309</v>
      </c>
      <c r="C23" s="246"/>
      <c r="D23" s="246"/>
      <c r="E23" s="374"/>
    </row>
    <row r="24" spans="1:5" s="199" customFormat="1" ht="12" customHeight="1" thickBot="1">
      <c r="A24" s="193" t="s">
        <v>76</v>
      </c>
      <c r="B24" s="5" t="s">
        <v>418</v>
      </c>
      <c r="C24" s="246"/>
      <c r="D24" s="246"/>
      <c r="E24" s="374"/>
    </row>
    <row r="25" spans="1:5" s="199" customFormat="1" ht="12" customHeight="1" thickBot="1">
      <c r="A25" s="78" t="s">
        <v>9</v>
      </c>
      <c r="B25" s="228" t="s">
        <v>104</v>
      </c>
      <c r="C25" s="365"/>
      <c r="D25" s="365"/>
      <c r="E25" s="375"/>
    </row>
    <row r="26" spans="1:5" s="199" customFormat="1" ht="12" customHeight="1" thickBot="1">
      <c r="A26" s="78" t="s">
        <v>10</v>
      </c>
      <c r="B26" s="228" t="s">
        <v>310</v>
      </c>
      <c r="C26" s="365"/>
      <c r="D26" s="365"/>
      <c r="E26" s="373">
        <f>+E27+E28</f>
        <v>0</v>
      </c>
    </row>
    <row r="27" spans="1:5" s="199" customFormat="1" ht="12" customHeight="1">
      <c r="A27" s="194" t="s">
        <v>170</v>
      </c>
      <c r="B27" s="195" t="s">
        <v>308</v>
      </c>
      <c r="C27" s="376"/>
      <c r="D27" s="376"/>
      <c r="E27" s="377"/>
    </row>
    <row r="28" spans="1:5" s="199" customFormat="1" ht="12" customHeight="1">
      <c r="A28" s="194" t="s">
        <v>171</v>
      </c>
      <c r="B28" s="195" t="s">
        <v>311</v>
      </c>
      <c r="C28" s="376"/>
      <c r="D28" s="376"/>
      <c r="E28" s="377"/>
    </row>
    <row r="29" spans="1:5" s="199" customFormat="1" ht="12" customHeight="1" thickBot="1">
      <c r="A29" s="193" t="s">
        <v>172</v>
      </c>
      <c r="B29" s="195" t="s">
        <v>419</v>
      </c>
      <c r="C29" s="376"/>
      <c r="D29" s="376"/>
      <c r="E29" s="377"/>
    </row>
    <row r="30" spans="1:5" s="199" customFormat="1" ht="12" customHeight="1" thickBot="1">
      <c r="A30" s="78" t="s">
        <v>11</v>
      </c>
      <c r="B30" s="228" t="s">
        <v>312</v>
      </c>
      <c r="C30" s="365"/>
      <c r="D30" s="365"/>
      <c r="E30" s="373">
        <f>+E31+E32+E33</f>
        <v>0</v>
      </c>
    </row>
    <row r="31" spans="1:5" s="199" customFormat="1" ht="12" customHeight="1">
      <c r="A31" s="194" t="s">
        <v>60</v>
      </c>
      <c r="B31" s="195" t="s">
        <v>193</v>
      </c>
      <c r="C31" s="376"/>
      <c r="D31" s="376"/>
      <c r="E31" s="377"/>
    </row>
    <row r="32" spans="1:5" s="199" customFormat="1" ht="12" customHeight="1">
      <c r="A32" s="194" t="s">
        <v>61</v>
      </c>
      <c r="B32" s="195" t="s">
        <v>194</v>
      </c>
      <c r="C32" s="376"/>
      <c r="D32" s="376"/>
      <c r="E32" s="377"/>
    </row>
    <row r="33" spans="1:5" s="199" customFormat="1" ht="12" customHeight="1" thickBot="1">
      <c r="A33" s="193" t="s">
        <v>62</v>
      </c>
      <c r="B33" s="195" t="s">
        <v>195</v>
      </c>
      <c r="C33" s="376"/>
      <c r="D33" s="376"/>
      <c r="E33" s="377"/>
    </row>
    <row r="34" spans="1:5" s="147" customFormat="1" ht="12" customHeight="1" thickBot="1">
      <c r="A34" s="78" t="s">
        <v>12</v>
      </c>
      <c r="B34" s="228" t="s">
        <v>281</v>
      </c>
      <c r="C34" s="365"/>
      <c r="D34" s="365">
        <v>200</v>
      </c>
      <c r="E34" s="375">
        <v>200</v>
      </c>
    </row>
    <row r="35" spans="1:5" s="147" customFormat="1" ht="12" customHeight="1" thickBot="1">
      <c r="A35" s="78" t="s">
        <v>13</v>
      </c>
      <c r="B35" s="228" t="s">
        <v>313</v>
      </c>
      <c r="C35" s="365"/>
      <c r="D35" s="365"/>
      <c r="E35" s="375"/>
    </row>
    <row r="36" spans="1:5" s="147" customFormat="1" ht="12" customHeight="1" thickBot="1">
      <c r="A36" s="75" t="s">
        <v>14</v>
      </c>
      <c r="B36" s="228" t="s">
        <v>420</v>
      </c>
      <c r="C36" s="365"/>
      <c r="D36" s="365">
        <v>342</v>
      </c>
      <c r="E36" s="373">
        <f>+E8+E20+E25+E26+E30+E34+E35</f>
        <v>342</v>
      </c>
    </row>
    <row r="37" spans="1:5" s="147" customFormat="1" ht="12" customHeight="1" thickBot="1">
      <c r="A37" s="90" t="s">
        <v>15</v>
      </c>
      <c r="B37" s="228" t="s">
        <v>315</v>
      </c>
      <c r="C37" s="365">
        <v>38508</v>
      </c>
      <c r="D37" s="365">
        <v>939</v>
      </c>
      <c r="E37" s="373">
        <v>39447</v>
      </c>
    </row>
    <row r="38" spans="1:5" s="147" customFormat="1" ht="12" customHeight="1">
      <c r="A38" s="194" t="s">
        <v>316</v>
      </c>
      <c r="B38" s="195" t="s">
        <v>143</v>
      </c>
      <c r="C38" s="376"/>
      <c r="D38" s="376"/>
      <c r="E38" s="377"/>
    </row>
    <row r="39" spans="1:5" s="147" customFormat="1" ht="12" customHeight="1">
      <c r="A39" s="194" t="s">
        <v>317</v>
      </c>
      <c r="B39" s="195" t="s">
        <v>2</v>
      </c>
      <c r="C39" s="376"/>
      <c r="D39" s="376"/>
      <c r="E39" s="377"/>
    </row>
    <row r="40" spans="1:5" s="199" customFormat="1" ht="12" customHeight="1" thickBot="1">
      <c r="A40" s="193" t="s">
        <v>318</v>
      </c>
      <c r="B40" s="63" t="s">
        <v>319</v>
      </c>
      <c r="C40" s="392">
        <v>38508</v>
      </c>
      <c r="D40" s="392">
        <v>939</v>
      </c>
      <c r="E40" s="443">
        <v>39447</v>
      </c>
    </row>
    <row r="41" spans="1:5" s="199" customFormat="1" ht="15" customHeight="1" thickBot="1">
      <c r="A41" s="90" t="s">
        <v>16</v>
      </c>
      <c r="B41" s="91" t="s">
        <v>320</v>
      </c>
      <c r="C41" s="393">
        <v>38508</v>
      </c>
      <c r="D41" s="393">
        <v>1281</v>
      </c>
      <c r="E41" s="316">
        <v>39789</v>
      </c>
    </row>
    <row r="42" spans="1:5" s="199" customFormat="1" ht="15" customHeight="1">
      <c r="A42" s="92"/>
      <c r="B42" s="93"/>
      <c r="C42" s="313"/>
      <c r="D42" s="313"/>
      <c r="E42" s="314"/>
    </row>
    <row r="43" spans="1:5" ht="13.5" thickBot="1">
      <c r="A43" s="94"/>
      <c r="B43" s="95"/>
      <c r="C43" s="380"/>
      <c r="D43" s="380"/>
      <c r="E43" s="380"/>
    </row>
    <row r="44" spans="1:5" s="198" customFormat="1" ht="16.5" customHeight="1" thickBot="1">
      <c r="A44" s="96"/>
      <c r="B44" s="97" t="s">
        <v>43</v>
      </c>
      <c r="C44" s="315"/>
      <c r="D44" s="315"/>
      <c r="E44" s="316"/>
    </row>
    <row r="45" spans="1:5" s="200" customFormat="1" ht="12" customHeight="1" thickBot="1">
      <c r="A45" s="78" t="s">
        <v>7</v>
      </c>
      <c r="B45" s="52" t="s">
        <v>321</v>
      </c>
      <c r="C45" s="333">
        <v>38508</v>
      </c>
      <c r="D45" s="333">
        <v>1281</v>
      </c>
      <c r="E45" s="381">
        <v>39789</v>
      </c>
    </row>
    <row r="46" spans="1:5" ht="12" customHeight="1">
      <c r="A46" s="193" t="s">
        <v>67</v>
      </c>
      <c r="B46" s="6" t="s">
        <v>37</v>
      </c>
      <c r="C46" s="328">
        <v>24975</v>
      </c>
      <c r="D46" s="328">
        <v>739</v>
      </c>
      <c r="E46" s="382">
        <v>25714</v>
      </c>
    </row>
    <row r="47" spans="1:5" ht="12" customHeight="1">
      <c r="A47" s="193" t="s">
        <v>68</v>
      </c>
      <c r="B47" s="5" t="s">
        <v>113</v>
      </c>
      <c r="C47" s="321">
        <v>6817</v>
      </c>
      <c r="D47" s="321">
        <v>200</v>
      </c>
      <c r="E47" s="383">
        <v>7017</v>
      </c>
    </row>
    <row r="48" spans="1:5" ht="12" customHeight="1">
      <c r="A48" s="193" t="s">
        <v>69</v>
      </c>
      <c r="B48" s="5" t="s">
        <v>86</v>
      </c>
      <c r="C48" s="321">
        <v>6716</v>
      </c>
      <c r="D48" s="321">
        <v>342</v>
      </c>
      <c r="E48" s="383">
        <v>7058</v>
      </c>
    </row>
    <row r="49" spans="1:5" ht="12" customHeight="1">
      <c r="A49" s="193" t="s">
        <v>70</v>
      </c>
      <c r="B49" s="5" t="s">
        <v>114</v>
      </c>
      <c r="C49" s="321"/>
      <c r="D49" s="321"/>
      <c r="E49" s="383"/>
    </row>
    <row r="50" spans="1:5" ht="12" customHeight="1" thickBot="1">
      <c r="A50" s="193" t="s">
        <v>87</v>
      </c>
      <c r="B50" s="5" t="s">
        <v>115</v>
      </c>
      <c r="C50" s="321"/>
      <c r="D50" s="321"/>
      <c r="E50" s="383"/>
    </row>
    <row r="51" spans="1:5" ht="12" customHeight="1" thickBot="1">
      <c r="A51" s="78" t="s">
        <v>8</v>
      </c>
      <c r="B51" s="52" t="s">
        <v>322</v>
      </c>
      <c r="C51" s="333"/>
      <c r="D51" s="333"/>
      <c r="E51" s="381">
        <f>SUM(E52:E54)</f>
        <v>0</v>
      </c>
    </row>
    <row r="52" spans="1:5" s="200" customFormat="1" ht="12" customHeight="1">
      <c r="A52" s="193" t="s">
        <v>73</v>
      </c>
      <c r="B52" s="6" t="s">
        <v>133</v>
      </c>
      <c r="C52" s="328"/>
      <c r="D52" s="328"/>
      <c r="E52" s="382"/>
    </row>
    <row r="53" spans="1:5" ht="12" customHeight="1">
      <c r="A53" s="193" t="s">
        <v>74</v>
      </c>
      <c r="B53" s="5" t="s">
        <v>117</v>
      </c>
      <c r="C53" s="321"/>
      <c r="D53" s="321"/>
      <c r="E53" s="383"/>
    </row>
    <row r="54" spans="1:5" ht="12" customHeight="1">
      <c r="A54" s="193" t="s">
        <v>75</v>
      </c>
      <c r="B54" s="5" t="s">
        <v>44</v>
      </c>
      <c r="C54" s="321"/>
      <c r="D54" s="321"/>
      <c r="E54" s="383"/>
    </row>
    <row r="55" spans="1:5" ht="12" customHeight="1" thickBot="1">
      <c r="A55" s="193" t="s">
        <v>76</v>
      </c>
      <c r="B55" s="5" t="s">
        <v>417</v>
      </c>
      <c r="C55" s="321"/>
      <c r="D55" s="321"/>
      <c r="E55" s="383"/>
    </row>
    <row r="56" spans="1:5" ht="15" customHeight="1" thickBot="1">
      <c r="A56" s="78" t="s">
        <v>9</v>
      </c>
      <c r="B56" s="52" t="s">
        <v>4</v>
      </c>
      <c r="C56" s="333"/>
      <c r="D56" s="333"/>
      <c r="E56" s="384"/>
    </row>
    <row r="57" spans="1:5" ht="13.5" thickBot="1">
      <c r="A57" s="78" t="s">
        <v>10</v>
      </c>
      <c r="B57" s="98" t="s">
        <v>421</v>
      </c>
      <c r="C57" s="385">
        <v>38508</v>
      </c>
      <c r="D57" s="385">
        <v>1281</v>
      </c>
      <c r="E57" s="386">
        <v>39789</v>
      </c>
    </row>
    <row r="58" spans="3:5" ht="15" customHeight="1" thickBot="1">
      <c r="C58" s="387"/>
      <c r="D58" s="387"/>
      <c r="E58" s="387"/>
    </row>
    <row r="59" spans="1:5" ht="14.25" customHeight="1" thickBot="1">
      <c r="A59" s="101" t="s">
        <v>412</v>
      </c>
      <c r="B59" s="102"/>
      <c r="C59" s="338">
        <v>10</v>
      </c>
      <c r="D59" s="338"/>
      <c r="E59" s="339">
        <v>10</v>
      </c>
    </row>
    <row r="60" spans="1:5" ht="13.5" thickBot="1">
      <c r="A60" s="101" t="s">
        <v>129</v>
      </c>
      <c r="B60" s="102"/>
      <c r="C60" s="338"/>
      <c r="D60" s="338"/>
      <c r="E60" s="339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1" sqref="B1:E1"/>
    </sheetView>
  </sheetViews>
  <sheetFormatPr defaultColWidth="9.00390625" defaultRowHeight="12.75"/>
  <cols>
    <col min="1" max="1" width="12.125" style="99" customWidth="1"/>
    <col min="2" max="2" width="51.00390625" style="100" customWidth="1"/>
    <col min="3" max="3" width="10.875" style="100" customWidth="1"/>
    <col min="4" max="4" width="7.50390625" style="100" customWidth="1"/>
    <col min="5" max="5" width="9.625" style="100" customWidth="1"/>
    <col min="6" max="16384" width="9.375" style="100" customWidth="1"/>
  </cols>
  <sheetData>
    <row r="1" spans="1:5" s="80" customFormat="1" ht="21" customHeight="1" thickBot="1">
      <c r="A1" s="79"/>
      <c r="B1" s="487" t="s">
        <v>481</v>
      </c>
      <c r="C1" s="487"/>
      <c r="D1" s="487"/>
      <c r="E1" s="486"/>
    </row>
    <row r="2" spans="1:5" s="196" customFormat="1" ht="25.5" customHeight="1">
      <c r="A2" s="159" t="s">
        <v>127</v>
      </c>
      <c r="B2" s="140" t="s">
        <v>446</v>
      </c>
      <c r="C2" s="211"/>
      <c r="D2" s="211"/>
      <c r="E2" s="145" t="s">
        <v>46</v>
      </c>
    </row>
    <row r="3" spans="1:5" s="196" customFormat="1" ht="32.25" customHeight="1" thickBot="1">
      <c r="A3" s="191" t="s">
        <v>126</v>
      </c>
      <c r="B3" s="141" t="s">
        <v>304</v>
      </c>
      <c r="C3" s="212"/>
      <c r="D3" s="212"/>
      <c r="E3" s="146" t="s">
        <v>39</v>
      </c>
    </row>
    <row r="4" spans="1:5" s="197" customFormat="1" ht="15.75" customHeight="1" thickBot="1">
      <c r="A4" s="82"/>
      <c r="B4" s="82"/>
      <c r="C4" s="82"/>
      <c r="D4" s="82"/>
      <c r="E4" s="83" t="s">
        <v>40</v>
      </c>
    </row>
    <row r="5" spans="1:5" ht="24.75" thickBot="1">
      <c r="A5" s="160" t="s">
        <v>128</v>
      </c>
      <c r="B5" s="84" t="s">
        <v>443</v>
      </c>
      <c r="C5" s="213" t="s">
        <v>41</v>
      </c>
      <c r="D5" s="213" t="s">
        <v>461</v>
      </c>
      <c r="E5" s="85" t="s">
        <v>463</v>
      </c>
    </row>
    <row r="6" spans="1:5" s="198" customFormat="1" ht="12.75" customHeight="1" thickBot="1">
      <c r="A6" s="75"/>
      <c r="B6" s="76" t="s">
        <v>394</v>
      </c>
      <c r="C6" s="214"/>
      <c r="D6" s="214"/>
      <c r="E6" s="77" t="s">
        <v>395</v>
      </c>
    </row>
    <row r="7" spans="1:5" s="198" customFormat="1" ht="15.75" customHeight="1" thickBot="1">
      <c r="A7" s="86"/>
      <c r="B7" s="87" t="s">
        <v>42</v>
      </c>
      <c r="C7" s="87"/>
      <c r="D7" s="87"/>
      <c r="E7" s="88"/>
    </row>
    <row r="8" spans="1:5" s="147" customFormat="1" ht="12" customHeight="1" thickBot="1">
      <c r="A8" s="75" t="s">
        <v>7</v>
      </c>
      <c r="B8" s="226" t="s">
        <v>413</v>
      </c>
      <c r="C8" s="372">
        <v>1000</v>
      </c>
      <c r="D8" s="372"/>
      <c r="E8" s="373">
        <f>SUM(E9:E19)</f>
        <v>1000</v>
      </c>
    </row>
    <row r="9" spans="1:5" s="147" customFormat="1" ht="12" customHeight="1">
      <c r="A9" s="192" t="s">
        <v>67</v>
      </c>
      <c r="B9" s="5" t="s">
        <v>179</v>
      </c>
      <c r="C9" s="246"/>
      <c r="D9" s="246"/>
      <c r="E9" s="374"/>
    </row>
    <row r="10" spans="1:5" s="147" customFormat="1" ht="12" customHeight="1">
      <c r="A10" s="193" t="s">
        <v>68</v>
      </c>
      <c r="B10" s="5" t="s">
        <v>180</v>
      </c>
      <c r="C10" s="246">
        <v>1000</v>
      </c>
      <c r="D10" s="246"/>
      <c r="E10" s="374">
        <v>1000</v>
      </c>
    </row>
    <row r="11" spans="1:5" s="147" customFormat="1" ht="12" customHeight="1">
      <c r="A11" s="193" t="s">
        <v>69</v>
      </c>
      <c r="B11" s="5" t="s">
        <v>181</v>
      </c>
      <c r="C11" s="246"/>
      <c r="D11" s="246"/>
      <c r="E11" s="374"/>
    </row>
    <row r="12" spans="1:5" s="147" customFormat="1" ht="12" customHeight="1">
      <c r="A12" s="193" t="s">
        <v>70</v>
      </c>
      <c r="B12" s="5" t="s">
        <v>182</v>
      </c>
      <c r="C12" s="246"/>
      <c r="D12" s="246"/>
      <c r="E12" s="374"/>
    </row>
    <row r="13" spans="1:5" s="147" customFormat="1" ht="12" customHeight="1">
      <c r="A13" s="193" t="s">
        <v>87</v>
      </c>
      <c r="B13" s="5" t="s">
        <v>183</v>
      </c>
      <c r="C13" s="246"/>
      <c r="D13" s="246"/>
      <c r="E13" s="374"/>
    </row>
    <row r="14" spans="1:5" s="147" customFormat="1" ht="12" customHeight="1">
      <c r="A14" s="193" t="s">
        <v>71</v>
      </c>
      <c r="B14" s="5" t="s">
        <v>305</v>
      </c>
      <c r="C14" s="246"/>
      <c r="D14" s="246"/>
      <c r="E14" s="374"/>
    </row>
    <row r="15" spans="1:5" s="147" customFormat="1" ht="12" customHeight="1">
      <c r="A15" s="193" t="s">
        <v>72</v>
      </c>
      <c r="B15" s="5" t="s">
        <v>306</v>
      </c>
      <c r="C15" s="246"/>
      <c r="D15" s="246"/>
      <c r="E15" s="374"/>
    </row>
    <row r="16" spans="1:5" s="147" customFormat="1" ht="12" customHeight="1">
      <c r="A16" s="193" t="s">
        <v>79</v>
      </c>
      <c r="B16" s="5" t="s">
        <v>186</v>
      </c>
      <c r="C16" s="246"/>
      <c r="D16" s="246"/>
      <c r="E16" s="374"/>
    </row>
    <row r="17" spans="1:5" s="199" customFormat="1" ht="12" customHeight="1">
      <c r="A17" s="193" t="s">
        <v>80</v>
      </c>
      <c r="B17" s="5" t="s">
        <v>187</v>
      </c>
      <c r="C17" s="246"/>
      <c r="D17" s="246"/>
      <c r="E17" s="374"/>
    </row>
    <row r="18" spans="1:5" s="199" customFormat="1" ht="12" customHeight="1">
      <c r="A18" s="193" t="s">
        <v>81</v>
      </c>
      <c r="B18" s="5" t="s">
        <v>337</v>
      </c>
      <c r="C18" s="246"/>
      <c r="D18" s="246"/>
      <c r="E18" s="374"/>
    </row>
    <row r="19" spans="1:5" s="199" customFormat="1" ht="12" customHeight="1" thickBot="1">
      <c r="A19" s="193" t="s">
        <v>82</v>
      </c>
      <c r="B19" s="5" t="s">
        <v>188</v>
      </c>
      <c r="C19" s="246"/>
      <c r="D19" s="246"/>
      <c r="E19" s="374"/>
    </row>
    <row r="20" spans="1:5" s="147" customFormat="1" ht="12" customHeight="1" thickBot="1">
      <c r="A20" s="75" t="s">
        <v>8</v>
      </c>
      <c r="B20" s="226" t="s">
        <v>307</v>
      </c>
      <c r="C20" s="372"/>
      <c r="D20" s="372"/>
      <c r="E20" s="373">
        <f>SUM(E21:E23)</f>
        <v>0</v>
      </c>
    </row>
    <row r="21" spans="1:5" s="199" customFormat="1" ht="12" customHeight="1">
      <c r="A21" s="193" t="s">
        <v>73</v>
      </c>
      <c r="B21" s="5" t="s">
        <v>160</v>
      </c>
      <c r="C21" s="246"/>
      <c r="D21" s="246"/>
      <c r="E21" s="374"/>
    </row>
    <row r="22" spans="1:5" s="199" customFormat="1" ht="12" customHeight="1">
      <c r="A22" s="193" t="s">
        <v>74</v>
      </c>
      <c r="B22" s="5" t="s">
        <v>308</v>
      </c>
      <c r="C22" s="246"/>
      <c r="D22" s="246"/>
      <c r="E22" s="374"/>
    </row>
    <row r="23" spans="1:5" s="199" customFormat="1" ht="12" customHeight="1">
      <c r="A23" s="193" t="s">
        <v>75</v>
      </c>
      <c r="B23" s="5" t="s">
        <v>309</v>
      </c>
      <c r="C23" s="246"/>
      <c r="D23" s="246"/>
      <c r="E23" s="374"/>
    </row>
    <row r="24" spans="1:5" s="199" customFormat="1" ht="12" customHeight="1" thickBot="1">
      <c r="A24" s="193" t="s">
        <v>76</v>
      </c>
      <c r="B24" s="5" t="s">
        <v>418</v>
      </c>
      <c r="C24" s="246"/>
      <c r="D24" s="246"/>
      <c r="E24" s="374"/>
    </row>
    <row r="25" spans="1:5" s="199" customFormat="1" ht="12" customHeight="1" thickBot="1">
      <c r="A25" s="78" t="s">
        <v>9</v>
      </c>
      <c r="B25" s="228" t="s">
        <v>104</v>
      </c>
      <c r="C25" s="365"/>
      <c r="D25" s="365"/>
      <c r="E25" s="375"/>
    </row>
    <row r="26" spans="1:5" s="199" customFormat="1" ht="12" customHeight="1" thickBot="1">
      <c r="A26" s="78" t="s">
        <v>10</v>
      </c>
      <c r="B26" s="228" t="s">
        <v>310</v>
      </c>
      <c r="C26" s="365"/>
      <c r="D26" s="365"/>
      <c r="E26" s="373">
        <f>+E27+E28</f>
        <v>0</v>
      </c>
    </row>
    <row r="27" spans="1:5" s="199" customFormat="1" ht="12" customHeight="1">
      <c r="A27" s="194" t="s">
        <v>170</v>
      </c>
      <c r="B27" s="195" t="s">
        <v>308</v>
      </c>
      <c r="C27" s="376"/>
      <c r="D27" s="376"/>
      <c r="E27" s="377"/>
    </row>
    <row r="28" spans="1:5" s="199" customFormat="1" ht="12" customHeight="1">
      <c r="A28" s="194" t="s">
        <v>171</v>
      </c>
      <c r="B28" s="195" t="s">
        <v>311</v>
      </c>
      <c r="C28" s="376"/>
      <c r="D28" s="376"/>
      <c r="E28" s="377"/>
    </row>
    <row r="29" spans="1:5" s="199" customFormat="1" ht="12" customHeight="1" thickBot="1">
      <c r="A29" s="193" t="s">
        <v>172</v>
      </c>
      <c r="B29" s="195" t="s">
        <v>419</v>
      </c>
      <c r="C29" s="376"/>
      <c r="D29" s="376"/>
      <c r="E29" s="377"/>
    </row>
    <row r="30" spans="1:5" s="199" customFormat="1" ht="12" customHeight="1" thickBot="1">
      <c r="A30" s="78" t="s">
        <v>11</v>
      </c>
      <c r="B30" s="228" t="s">
        <v>312</v>
      </c>
      <c r="C30" s="365"/>
      <c r="D30" s="365"/>
      <c r="E30" s="373">
        <f>+E31+E32+E33</f>
        <v>0</v>
      </c>
    </row>
    <row r="31" spans="1:5" s="199" customFormat="1" ht="12" customHeight="1">
      <c r="A31" s="194" t="s">
        <v>60</v>
      </c>
      <c r="B31" s="195" t="s">
        <v>193</v>
      </c>
      <c r="C31" s="376"/>
      <c r="D31" s="376"/>
      <c r="E31" s="377"/>
    </row>
    <row r="32" spans="1:5" s="199" customFormat="1" ht="12" customHeight="1">
      <c r="A32" s="194" t="s">
        <v>61</v>
      </c>
      <c r="B32" s="195" t="s">
        <v>194</v>
      </c>
      <c r="C32" s="376"/>
      <c r="D32" s="376"/>
      <c r="E32" s="377"/>
    </row>
    <row r="33" spans="1:5" s="199" customFormat="1" ht="12" customHeight="1" thickBot="1">
      <c r="A33" s="193" t="s">
        <v>62</v>
      </c>
      <c r="B33" s="195" t="s">
        <v>195</v>
      </c>
      <c r="C33" s="376"/>
      <c r="D33" s="376"/>
      <c r="E33" s="377"/>
    </row>
    <row r="34" spans="1:5" s="147" customFormat="1" ht="12" customHeight="1" thickBot="1">
      <c r="A34" s="78" t="s">
        <v>12</v>
      </c>
      <c r="B34" s="228" t="s">
        <v>281</v>
      </c>
      <c r="C34" s="365"/>
      <c r="D34" s="365"/>
      <c r="E34" s="375"/>
    </row>
    <row r="35" spans="1:5" s="147" customFormat="1" ht="12" customHeight="1" thickBot="1">
      <c r="A35" s="78" t="s">
        <v>13</v>
      </c>
      <c r="B35" s="228" t="s">
        <v>313</v>
      </c>
      <c r="C35" s="365"/>
      <c r="D35" s="365"/>
      <c r="E35" s="375"/>
    </row>
    <row r="36" spans="1:5" s="147" customFormat="1" ht="12" customHeight="1" thickBot="1">
      <c r="A36" s="75" t="s">
        <v>14</v>
      </c>
      <c r="B36" s="228" t="s">
        <v>420</v>
      </c>
      <c r="C36" s="365">
        <v>1000</v>
      </c>
      <c r="D36" s="365"/>
      <c r="E36" s="373">
        <f>+E8+E20+E25+E26+E30+E34+E35</f>
        <v>1000</v>
      </c>
    </row>
    <row r="37" spans="1:5" s="147" customFormat="1" ht="12" customHeight="1" thickBot="1">
      <c r="A37" s="90" t="s">
        <v>15</v>
      </c>
      <c r="B37" s="228" t="s">
        <v>315</v>
      </c>
      <c r="C37" s="365">
        <v>15923</v>
      </c>
      <c r="D37" s="365">
        <v>262</v>
      </c>
      <c r="E37" s="373">
        <v>16185</v>
      </c>
    </row>
    <row r="38" spans="1:5" s="147" customFormat="1" ht="12" customHeight="1">
      <c r="A38" s="194" t="s">
        <v>316</v>
      </c>
      <c r="B38" s="195" t="s">
        <v>143</v>
      </c>
      <c r="C38" s="376"/>
      <c r="D38" s="376"/>
      <c r="E38" s="377"/>
    </row>
    <row r="39" spans="1:5" s="147" customFormat="1" ht="12" customHeight="1">
      <c r="A39" s="194" t="s">
        <v>317</v>
      </c>
      <c r="B39" s="195" t="s">
        <v>2</v>
      </c>
      <c r="C39" s="376"/>
      <c r="D39" s="376"/>
      <c r="E39" s="377"/>
    </row>
    <row r="40" spans="1:5" s="199" customFormat="1" ht="12" customHeight="1" thickBot="1">
      <c r="A40" s="193" t="s">
        <v>318</v>
      </c>
      <c r="B40" s="195" t="s">
        <v>319</v>
      </c>
      <c r="C40" s="376">
        <v>15923</v>
      </c>
      <c r="D40" s="376">
        <v>262</v>
      </c>
      <c r="E40" s="377">
        <v>16185</v>
      </c>
    </row>
    <row r="41" spans="1:5" s="199" customFormat="1" ht="15" customHeight="1" thickBot="1">
      <c r="A41" s="90" t="s">
        <v>16</v>
      </c>
      <c r="B41" s="229" t="s">
        <v>320</v>
      </c>
      <c r="C41" s="378">
        <v>16923</v>
      </c>
      <c r="D41" s="378">
        <v>262</v>
      </c>
      <c r="E41" s="379">
        <f>+E36+E37</f>
        <v>17185</v>
      </c>
    </row>
    <row r="42" spans="1:5" s="199" customFormat="1" ht="15" customHeight="1">
      <c r="A42" s="92"/>
      <c r="B42" s="93"/>
      <c r="C42" s="313"/>
      <c r="D42" s="313"/>
      <c r="E42" s="314"/>
    </row>
    <row r="43" spans="1:5" ht="13.5" thickBot="1">
      <c r="A43" s="94"/>
      <c r="B43" s="95"/>
      <c r="C43" s="380"/>
      <c r="D43" s="380"/>
      <c r="E43" s="380"/>
    </row>
    <row r="44" spans="1:5" s="198" customFormat="1" ht="16.5" customHeight="1" thickBot="1">
      <c r="A44" s="96"/>
      <c r="B44" s="97" t="s">
        <v>43</v>
      </c>
      <c r="C44" s="315"/>
      <c r="D44" s="315"/>
      <c r="E44" s="316"/>
    </row>
    <row r="45" spans="1:5" s="200" customFormat="1" ht="12" customHeight="1" thickBot="1">
      <c r="A45" s="78" t="s">
        <v>7</v>
      </c>
      <c r="B45" s="52" t="s">
        <v>321</v>
      </c>
      <c r="C45" s="333">
        <v>16923</v>
      </c>
      <c r="D45" s="333">
        <v>262</v>
      </c>
      <c r="E45" s="381">
        <v>17185</v>
      </c>
    </row>
    <row r="46" spans="1:5" ht="12" customHeight="1">
      <c r="A46" s="193" t="s">
        <v>67</v>
      </c>
      <c r="B46" s="6" t="s">
        <v>37</v>
      </c>
      <c r="C46" s="328">
        <v>5882</v>
      </c>
      <c r="D46" s="328">
        <v>206</v>
      </c>
      <c r="E46" s="382">
        <v>6088</v>
      </c>
    </row>
    <row r="47" spans="1:5" ht="12" customHeight="1">
      <c r="A47" s="193" t="s">
        <v>68</v>
      </c>
      <c r="B47" s="5" t="s">
        <v>113</v>
      </c>
      <c r="C47" s="321">
        <v>1859</v>
      </c>
      <c r="D47" s="321">
        <v>56</v>
      </c>
      <c r="E47" s="383">
        <v>1915</v>
      </c>
    </row>
    <row r="48" spans="1:5" ht="12" customHeight="1">
      <c r="A48" s="193" t="s">
        <v>69</v>
      </c>
      <c r="B48" s="5" t="s">
        <v>86</v>
      </c>
      <c r="C48" s="321">
        <v>9182</v>
      </c>
      <c r="D48" s="321"/>
      <c r="E48" s="383">
        <v>9182</v>
      </c>
    </row>
    <row r="49" spans="1:5" ht="12" customHeight="1">
      <c r="A49" s="193" t="s">
        <v>70</v>
      </c>
      <c r="B49" s="5" t="s">
        <v>114</v>
      </c>
      <c r="C49" s="321"/>
      <c r="D49" s="321"/>
      <c r="E49" s="383"/>
    </row>
    <row r="50" spans="1:5" ht="12" customHeight="1" thickBot="1">
      <c r="A50" s="193" t="s">
        <v>87</v>
      </c>
      <c r="B50" s="5" t="s">
        <v>115</v>
      </c>
      <c r="C50" s="321"/>
      <c r="D50" s="321"/>
      <c r="E50" s="383"/>
    </row>
    <row r="51" spans="1:5" ht="12" customHeight="1" thickBot="1">
      <c r="A51" s="78" t="s">
        <v>8</v>
      </c>
      <c r="B51" s="52" t="s">
        <v>322</v>
      </c>
      <c r="C51" s="333"/>
      <c r="D51" s="333"/>
      <c r="E51" s="381">
        <f>SUM(E52:E54)</f>
        <v>0</v>
      </c>
    </row>
    <row r="52" spans="1:5" s="200" customFormat="1" ht="12" customHeight="1">
      <c r="A52" s="193" t="s">
        <v>73</v>
      </c>
      <c r="B52" s="6" t="s">
        <v>133</v>
      </c>
      <c r="C52" s="328"/>
      <c r="D52" s="328"/>
      <c r="E52" s="382"/>
    </row>
    <row r="53" spans="1:5" ht="12" customHeight="1">
      <c r="A53" s="193" t="s">
        <v>74</v>
      </c>
      <c r="B53" s="5" t="s">
        <v>117</v>
      </c>
      <c r="C53" s="321"/>
      <c r="D53" s="321"/>
      <c r="E53" s="383"/>
    </row>
    <row r="54" spans="1:5" ht="12" customHeight="1">
      <c r="A54" s="193" t="s">
        <v>75</v>
      </c>
      <c r="B54" s="5" t="s">
        <v>44</v>
      </c>
      <c r="C54" s="321"/>
      <c r="D54" s="321"/>
      <c r="E54" s="383"/>
    </row>
    <row r="55" spans="1:5" ht="12" customHeight="1" thickBot="1">
      <c r="A55" s="193" t="s">
        <v>76</v>
      </c>
      <c r="B55" s="5" t="s">
        <v>417</v>
      </c>
      <c r="C55" s="321"/>
      <c r="D55" s="321"/>
      <c r="E55" s="383"/>
    </row>
    <row r="56" spans="1:5" ht="15" customHeight="1" thickBot="1">
      <c r="A56" s="78" t="s">
        <v>9</v>
      </c>
      <c r="B56" s="52" t="s">
        <v>4</v>
      </c>
      <c r="C56" s="333"/>
      <c r="D56" s="333"/>
      <c r="E56" s="384"/>
    </row>
    <row r="57" spans="1:5" ht="13.5" thickBot="1">
      <c r="A57" s="78" t="s">
        <v>10</v>
      </c>
      <c r="B57" s="98" t="s">
        <v>421</v>
      </c>
      <c r="C57" s="385">
        <v>16923</v>
      </c>
      <c r="D57" s="385">
        <v>262</v>
      </c>
      <c r="E57" s="386">
        <v>17185</v>
      </c>
    </row>
    <row r="58" spans="3:5" ht="15" customHeight="1" thickBot="1">
      <c r="C58" s="387"/>
      <c r="D58" s="387"/>
      <c r="E58" s="387"/>
    </row>
    <row r="59" spans="1:5" ht="14.25" customHeight="1" thickBot="1">
      <c r="A59" s="101" t="s">
        <v>412</v>
      </c>
      <c r="B59" s="102"/>
      <c r="C59" s="338">
        <v>3</v>
      </c>
      <c r="D59" s="338"/>
      <c r="E59" s="339">
        <v>3</v>
      </c>
    </row>
    <row r="60" spans="1:5" ht="13.5" thickBot="1">
      <c r="A60" s="101" t="s">
        <v>129</v>
      </c>
      <c r="B60" s="102"/>
      <c r="C60" s="225"/>
      <c r="D60" s="225"/>
      <c r="E60" s="50"/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7"/>
  <sheetViews>
    <sheetView tabSelected="1" zoomScale="130" zoomScaleNormal="130" zoomScaleSheetLayoutView="100" workbookViewId="0" topLeftCell="A115">
      <selection activeCell="E126" sqref="E126"/>
    </sheetView>
  </sheetViews>
  <sheetFormatPr defaultColWidth="9.00390625" defaultRowHeight="12.75"/>
  <cols>
    <col min="1" max="1" width="5.50390625" style="149" customWidth="1"/>
    <col min="2" max="2" width="57.50390625" style="149" customWidth="1"/>
    <col min="3" max="4" width="12.125" style="149" customWidth="1"/>
    <col min="5" max="5" width="11.625" style="150" customWidth="1"/>
    <col min="6" max="6" width="9.00390625" style="162" customWidth="1"/>
    <col min="7" max="16384" width="9.375" style="162" customWidth="1"/>
  </cols>
  <sheetData>
    <row r="1" spans="1:5" ht="15.75" customHeight="1">
      <c r="A1" s="470" t="s">
        <v>5</v>
      </c>
      <c r="B1" s="470"/>
      <c r="C1" s="470"/>
      <c r="D1" s="470"/>
      <c r="E1" s="470"/>
    </row>
    <row r="2" spans="1:5" ht="15.75" customHeight="1" thickBot="1">
      <c r="A2" s="471" t="s">
        <v>91</v>
      </c>
      <c r="B2" s="471"/>
      <c r="C2" s="62"/>
      <c r="D2" s="62"/>
      <c r="E2" s="107" t="s">
        <v>134</v>
      </c>
    </row>
    <row r="3" spans="1:5" ht="37.5" customHeight="1" thickBot="1">
      <c r="A3" s="11" t="s">
        <v>55</v>
      </c>
      <c r="B3" s="12" t="s">
        <v>6</v>
      </c>
      <c r="C3" s="284" t="s">
        <v>41</v>
      </c>
      <c r="D3" s="284" t="s">
        <v>465</v>
      </c>
      <c r="E3" s="285" t="s">
        <v>463</v>
      </c>
    </row>
    <row r="4" spans="1:5" s="163" customFormat="1" ht="12" customHeight="1" thickBot="1">
      <c r="A4" s="16" t="s">
        <v>7</v>
      </c>
      <c r="B4" s="417" t="s">
        <v>155</v>
      </c>
      <c r="C4" s="286">
        <v>160066</v>
      </c>
      <c r="D4" s="289">
        <v>7941</v>
      </c>
      <c r="E4" s="418">
        <f>+E5+E6+E7+E8+E9+E10</f>
        <v>168007</v>
      </c>
    </row>
    <row r="5" spans="1:5" s="163" customFormat="1" ht="12" customHeight="1" thickBot="1">
      <c r="A5" s="179" t="s">
        <v>67</v>
      </c>
      <c r="B5" s="419" t="s">
        <v>156</v>
      </c>
      <c r="C5" s="293">
        <v>67995</v>
      </c>
      <c r="D5" s="290"/>
      <c r="E5" s="420">
        <v>67995</v>
      </c>
    </row>
    <row r="6" spans="1:5" s="163" customFormat="1" ht="12" customHeight="1" thickBot="1">
      <c r="A6" s="180" t="s">
        <v>68</v>
      </c>
      <c r="B6" s="421" t="s">
        <v>157</v>
      </c>
      <c r="C6" s="293">
        <v>25406</v>
      </c>
      <c r="D6" s="290"/>
      <c r="E6" s="420">
        <v>25406</v>
      </c>
    </row>
    <row r="7" spans="1:5" s="163" customFormat="1" ht="18" customHeight="1" thickBot="1">
      <c r="A7" s="180" t="s">
        <v>69</v>
      </c>
      <c r="B7" s="422" t="s">
        <v>430</v>
      </c>
      <c r="C7" s="293">
        <v>53705</v>
      </c>
      <c r="D7" s="290"/>
      <c r="E7" s="420">
        <v>53705</v>
      </c>
    </row>
    <row r="8" spans="1:5" s="163" customFormat="1" ht="12" customHeight="1" thickBot="1">
      <c r="A8" s="180" t="s">
        <v>70</v>
      </c>
      <c r="B8" s="421" t="s">
        <v>158</v>
      </c>
      <c r="C8" s="293">
        <v>2899</v>
      </c>
      <c r="D8" s="290"/>
      <c r="E8" s="420">
        <v>2899</v>
      </c>
    </row>
    <row r="9" spans="1:5" s="163" customFormat="1" ht="12" customHeight="1" thickBot="1">
      <c r="A9" s="180" t="s">
        <v>87</v>
      </c>
      <c r="B9" s="421" t="s">
        <v>333</v>
      </c>
      <c r="C9" s="293">
        <v>10061</v>
      </c>
      <c r="D9" s="290">
        <v>2780</v>
      </c>
      <c r="E9" s="420">
        <v>12841</v>
      </c>
    </row>
    <row r="10" spans="1:5" s="163" customFormat="1" ht="12" customHeight="1" thickBot="1">
      <c r="A10" s="181" t="s">
        <v>71</v>
      </c>
      <c r="B10" s="423" t="s">
        <v>334</v>
      </c>
      <c r="C10" s="293"/>
      <c r="D10" s="290">
        <v>5161</v>
      </c>
      <c r="E10" s="420">
        <v>5161</v>
      </c>
    </row>
    <row r="11" spans="1:5" s="163" customFormat="1" ht="12" customHeight="1" thickBot="1">
      <c r="A11" s="16" t="s">
        <v>8</v>
      </c>
      <c r="B11" s="424" t="s">
        <v>159</v>
      </c>
      <c r="C11" s="294">
        <v>24252</v>
      </c>
      <c r="D11" s="425">
        <v>42113</v>
      </c>
      <c r="E11" s="418">
        <f>+E12+E13+E14+E15+E16</f>
        <v>66365</v>
      </c>
    </row>
    <row r="12" spans="1:5" s="163" customFormat="1" ht="12" customHeight="1" thickBot="1">
      <c r="A12" s="179" t="s">
        <v>73</v>
      </c>
      <c r="B12" s="419" t="s">
        <v>160</v>
      </c>
      <c r="C12" s="293"/>
      <c r="D12" s="290"/>
      <c r="E12" s="420"/>
    </row>
    <row r="13" spans="1:5" s="163" customFormat="1" ht="12" customHeight="1" thickBot="1">
      <c r="A13" s="180" t="s">
        <v>74</v>
      </c>
      <c r="B13" s="421" t="s">
        <v>161</v>
      </c>
      <c r="C13" s="293"/>
      <c r="D13" s="290"/>
      <c r="E13" s="420"/>
    </row>
    <row r="14" spans="1:5" s="163" customFormat="1" ht="12" customHeight="1" thickBot="1">
      <c r="A14" s="180" t="s">
        <v>75</v>
      </c>
      <c r="B14" s="421" t="s">
        <v>324</v>
      </c>
      <c r="C14" s="293"/>
      <c r="D14" s="290"/>
      <c r="E14" s="420"/>
    </row>
    <row r="15" spans="1:5" s="163" customFormat="1" ht="12" customHeight="1" thickBot="1">
      <c r="A15" s="180" t="s">
        <v>76</v>
      </c>
      <c r="B15" s="421" t="s">
        <v>325</v>
      </c>
      <c r="C15" s="293"/>
      <c r="D15" s="290"/>
      <c r="E15" s="420"/>
    </row>
    <row r="16" spans="1:5" s="163" customFormat="1" ht="12" customHeight="1" thickBot="1">
      <c r="A16" s="180" t="s">
        <v>77</v>
      </c>
      <c r="B16" s="421" t="s">
        <v>162</v>
      </c>
      <c r="C16" s="293">
        <v>24252</v>
      </c>
      <c r="D16" s="290">
        <v>42113</v>
      </c>
      <c r="E16" s="420">
        <v>66365</v>
      </c>
    </row>
    <row r="17" spans="1:5" s="163" customFormat="1" ht="12" customHeight="1" thickBot="1">
      <c r="A17" s="181" t="s">
        <v>83</v>
      </c>
      <c r="B17" s="423" t="s">
        <v>163</v>
      </c>
      <c r="C17" s="293"/>
      <c r="D17" s="290"/>
      <c r="E17" s="420"/>
    </row>
    <row r="18" spans="1:5" s="163" customFormat="1" ht="12" customHeight="1" thickBot="1">
      <c r="A18" s="16" t="s">
        <v>9</v>
      </c>
      <c r="B18" s="417" t="s">
        <v>164</v>
      </c>
      <c r="C18" s="286"/>
      <c r="D18" s="289">
        <v>17268</v>
      </c>
      <c r="E18" s="418">
        <f>+E19+E20+E21+E22+E23</f>
        <v>17268</v>
      </c>
    </row>
    <row r="19" spans="1:5" s="163" customFormat="1" ht="12" customHeight="1" thickBot="1">
      <c r="A19" s="179" t="s">
        <v>56</v>
      </c>
      <c r="B19" s="419" t="s">
        <v>165</v>
      </c>
      <c r="C19" s="293"/>
      <c r="D19" s="290"/>
      <c r="E19" s="420"/>
    </row>
    <row r="20" spans="1:5" s="163" customFormat="1" ht="12" customHeight="1" thickBot="1">
      <c r="A20" s="180" t="s">
        <v>57</v>
      </c>
      <c r="B20" s="421" t="s">
        <v>166</v>
      </c>
      <c r="C20" s="293"/>
      <c r="D20" s="290"/>
      <c r="E20" s="420"/>
    </row>
    <row r="21" spans="1:5" s="163" customFormat="1" ht="12" customHeight="1" thickBot="1">
      <c r="A21" s="180" t="s">
        <v>58</v>
      </c>
      <c r="B21" s="421" t="s">
        <v>326</v>
      </c>
      <c r="C21" s="293"/>
      <c r="D21" s="290"/>
      <c r="E21" s="420"/>
    </row>
    <row r="22" spans="1:5" s="163" customFormat="1" ht="12" customHeight="1" thickBot="1">
      <c r="A22" s="180" t="s">
        <v>59</v>
      </c>
      <c r="B22" s="421" t="s">
        <v>327</v>
      </c>
      <c r="C22" s="293"/>
      <c r="D22" s="290"/>
      <c r="E22" s="420"/>
    </row>
    <row r="23" spans="1:5" s="163" customFormat="1" ht="12" customHeight="1" thickBot="1">
      <c r="A23" s="180" t="s">
        <v>101</v>
      </c>
      <c r="B23" s="421" t="s">
        <v>167</v>
      </c>
      <c r="C23" s="293"/>
      <c r="D23" s="290">
        <v>17268</v>
      </c>
      <c r="E23" s="420">
        <v>17268</v>
      </c>
    </row>
    <row r="24" spans="1:5" s="163" customFormat="1" ht="12" customHeight="1" thickBot="1">
      <c r="A24" s="181" t="s">
        <v>102</v>
      </c>
      <c r="B24" s="423" t="s">
        <v>168</v>
      </c>
      <c r="C24" s="293"/>
      <c r="D24" s="290"/>
      <c r="E24" s="420"/>
    </row>
    <row r="25" spans="1:5" s="163" customFormat="1" ht="12" customHeight="1" thickBot="1">
      <c r="A25" s="16" t="s">
        <v>103</v>
      </c>
      <c r="B25" s="417" t="s">
        <v>431</v>
      </c>
      <c r="C25" s="286">
        <v>45050</v>
      </c>
      <c r="D25" s="289">
        <v>-3800</v>
      </c>
      <c r="E25" s="426">
        <v>41250</v>
      </c>
    </row>
    <row r="26" spans="1:5" s="163" customFormat="1" ht="12" customHeight="1" thickBot="1">
      <c r="A26" s="179" t="s">
        <v>170</v>
      </c>
      <c r="B26" s="419" t="s">
        <v>435</v>
      </c>
      <c r="C26" s="293">
        <v>8500</v>
      </c>
      <c r="D26" s="290"/>
      <c r="E26" s="420">
        <v>8500</v>
      </c>
    </row>
    <row r="27" spans="1:5" s="163" customFormat="1" ht="12" customHeight="1" thickBot="1">
      <c r="A27" s="180" t="s">
        <v>171</v>
      </c>
      <c r="B27" s="421" t="s">
        <v>474</v>
      </c>
      <c r="C27" s="293"/>
      <c r="D27" s="290">
        <v>5</v>
      </c>
      <c r="E27" s="420">
        <v>5</v>
      </c>
    </row>
    <row r="28" spans="1:5" s="163" customFormat="1" ht="12" customHeight="1" thickBot="1">
      <c r="A28" s="180" t="s">
        <v>172</v>
      </c>
      <c r="B28" s="421" t="s">
        <v>437</v>
      </c>
      <c r="C28" s="293">
        <v>30000</v>
      </c>
      <c r="D28" s="290">
        <v>-4000</v>
      </c>
      <c r="E28" s="420">
        <v>26000</v>
      </c>
    </row>
    <row r="29" spans="1:5" s="163" customFormat="1" ht="12" customHeight="1" thickBot="1">
      <c r="A29" s="180" t="s">
        <v>173</v>
      </c>
      <c r="B29" s="421" t="s">
        <v>438</v>
      </c>
      <c r="C29" s="293">
        <v>150</v>
      </c>
      <c r="D29" s="290">
        <v>-50</v>
      </c>
      <c r="E29" s="420">
        <v>100</v>
      </c>
    </row>
    <row r="30" spans="1:5" s="163" customFormat="1" ht="12" customHeight="1" thickBot="1">
      <c r="A30" s="180" t="s">
        <v>432</v>
      </c>
      <c r="B30" s="421" t="s">
        <v>174</v>
      </c>
      <c r="C30" s="293">
        <v>6000</v>
      </c>
      <c r="D30" s="290"/>
      <c r="E30" s="420">
        <v>6000</v>
      </c>
    </row>
    <row r="31" spans="1:5" s="163" customFormat="1" ht="12" customHeight="1" thickBot="1">
      <c r="A31" s="180" t="s">
        <v>433</v>
      </c>
      <c r="B31" s="421" t="s">
        <v>175</v>
      </c>
      <c r="C31" s="293"/>
      <c r="D31" s="290">
        <v>45</v>
      </c>
      <c r="E31" s="420">
        <v>45</v>
      </c>
    </row>
    <row r="32" spans="1:5" s="163" customFormat="1" ht="12" customHeight="1" thickBot="1">
      <c r="A32" s="181" t="s">
        <v>434</v>
      </c>
      <c r="B32" s="304" t="s">
        <v>176</v>
      </c>
      <c r="C32" s="293">
        <v>400</v>
      </c>
      <c r="D32" s="293">
        <v>200</v>
      </c>
      <c r="E32" s="420">
        <v>400</v>
      </c>
    </row>
    <row r="33" spans="1:5" s="163" customFormat="1" ht="12" customHeight="1" thickBot="1">
      <c r="A33" s="16" t="s">
        <v>11</v>
      </c>
      <c r="B33" s="417" t="s">
        <v>335</v>
      </c>
      <c r="C33" s="286">
        <v>26387</v>
      </c>
      <c r="D33" s="289">
        <v>4209</v>
      </c>
      <c r="E33" s="418">
        <v>30596</v>
      </c>
    </row>
    <row r="34" spans="1:5" s="163" customFormat="1" ht="12" customHeight="1" thickBot="1">
      <c r="A34" s="179" t="s">
        <v>60</v>
      </c>
      <c r="B34" s="419" t="s">
        <v>179</v>
      </c>
      <c r="C34" s="293">
        <v>480</v>
      </c>
      <c r="D34" s="290"/>
      <c r="E34" s="420">
        <v>480</v>
      </c>
    </row>
    <row r="35" spans="1:5" s="163" customFormat="1" ht="12" customHeight="1" thickBot="1">
      <c r="A35" s="180" t="s">
        <v>61</v>
      </c>
      <c r="B35" s="421" t="s">
        <v>180</v>
      </c>
      <c r="C35" s="293">
        <v>200</v>
      </c>
      <c r="D35" s="290">
        <v>1056</v>
      </c>
      <c r="E35" s="420">
        <v>1256</v>
      </c>
    </row>
    <row r="36" spans="1:5" s="163" customFormat="1" ht="12" customHeight="1" thickBot="1">
      <c r="A36" s="180" t="s">
        <v>62</v>
      </c>
      <c r="B36" s="421" t="s">
        <v>181</v>
      </c>
      <c r="C36" s="293"/>
      <c r="D36" s="290"/>
      <c r="E36" s="420"/>
    </row>
    <row r="37" spans="1:5" s="163" customFormat="1" ht="12" customHeight="1" thickBot="1">
      <c r="A37" s="180" t="s">
        <v>105</v>
      </c>
      <c r="B37" s="421" t="s">
        <v>182</v>
      </c>
      <c r="C37" s="293">
        <v>4046</v>
      </c>
      <c r="D37" s="290"/>
      <c r="E37" s="420">
        <v>4046</v>
      </c>
    </row>
    <row r="38" spans="1:5" s="163" customFormat="1" ht="12" customHeight="1" thickBot="1">
      <c r="A38" s="180" t="s">
        <v>106</v>
      </c>
      <c r="B38" s="421" t="s">
        <v>183</v>
      </c>
      <c r="C38" s="293">
        <v>16752</v>
      </c>
      <c r="D38" s="290"/>
      <c r="E38" s="420">
        <v>16752</v>
      </c>
    </row>
    <row r="39" spans="1:5" s="163" customFormat="1" ht="12" customHeight="1" thickBot="1">
      <c r="A39" s="180" t="s">
        <v>107</v>
      </c>
      <c r="B39" s="421" t="s">
        <v>184</v>
      </c>
      <c r="C39" s="293">
        <v>4709</v>
      </c>
      <c r="D39" s="290">
        <v>29</v>
      </c>
      <c r="E39" s="420">
        <v>4738</v>
      </c>
    </row>
    <row r="40" spans="1:5" s="163" customFormat="1" ht="12" customHeight="1" thickBot="1">
      <c r="A40" s="180" t="s">
        <v>108</v>
      </c>
      <c r="B40" s="421" t="s">
        <v>185</v>
      </c>
      <c r="C40" s="293"/>
      <c r="D40" s="290">
        <v>616</v>
      </c>
      <c r="E40" s="420">
        <v>616</v>
      </c>
    </row>
    <row r="41" spans="1:5" s="163" customFormat="1" ht="12" customHeight="1" thickBot="1">
      <c r="A41" s="180" t="s">
        <v>109</v>
      </c>
      <c r="B41" s="421" t="s">
        <v>440</v>
      </c>
      <c r="C41" s="293"/>
      <c r="D41" s="290">
        <v>80</v>
      </c>
      <c r="E41" s="420">
        <v>80</v>
      </c>
    </row>
    <row r="42" spans="1:5" s="163" customFormat="1" ht="12" customHeight="1" thickBot="1">
      <c r="A42" s="180" t="s">
        <v>177</v>
      </c>
      <c r="B42" s="421" t="s">
        <v>187</v>
      </c>
      <c r="C42" s="293"/>
      <c r="D42" s="290"/>
      <c r="E42" s="427"/>
    </row>
    <row r="43" spans="1:5" s="163" customFormat="1" ht="12" customHeight="1" thickBot="1">
      <c r="A43" s="181" t="s">
        <v>178</v>
      </c>
      <c r="B43" s="423" t="s">
        <v>337</v>
      </c>
      <c r="C43" s="293"/>
      <c r="D43" s="290"/>
      <c r="E43" s="427"/>
    </row>
    <row r="44" spans="1:5" s="163" customFormat="1" ht="12" customHeight="1" thickBot="1">
      <c r="A44" s="181" t="s">
        <v>336</v>
      </c>
      <c r="B44" s="423" t="s">
        <v>188</v>
      </c>
      <c r="C44" s="293">
        <v>200</v>
      </c>
      <c r="D44" s="290">
        <v>2428</v>
      </c>
      <c r="E44" s="427">
        <v>2628</v>
      </c>
    </row>
    <row r="45" spans="1:5" s="163" customFormat="1" ht="12" customHeight="1" thickBot="1">
      <c r="A45" s="16" t="s">
        <v>12</v>
      </c>
      <c r="B45" s="417" t="s">
        <v>189</v>
      </c>
      <c r="C45" s="286"/>
      <c r="D45" s="289"/>
      <c r="E45" s="418">
        <f>SUM(E46:E50)</f>
        <v>0</v>
      </c>
    </row>
    <row r="46" spans="1:5" s="163" customFormat="1" ht="12" customHeight="1" thickBot="1">
      <c r="A46" s="179" t="s">
        <v>63</v>
      </c>
      <c r="B46" s="419" t="s">
        <v>193</v>
      </c>
      <c r="C46" s="293"/>
      <c r="D46" s="290"/>
      <c r="E46" s="427"/>
    </row>
    <row r="47" spans="1:5" s="163" customFormat="1" ht="12" customHeight="1" thickBot="1">
      <c r="A47" s="180" t="s">
        <v>64</v>
      </c>
      <c r="B47" s="421" t="s">
        <v>194</v>
      </c>
      <c r="C47" s="293"/>
      <c r="D47" s="290"/>
      <c r="E47" s="427"/>
    </row>
    <row r="48" spans="1:5" s="163" customFormat="1" ht="12" customHeight="1" thickBot="1">
      <c r="A48" s="180" t="s">
        <v>190</v>
      </c>
      <c r="B48" s="421" t="s">
        <v>195</v>
      </c>
      <c r="C48" s="293"/>
      <c r="D48" s="290"/>
      <c r="E48" s="427"/>
    </row>
    <row r="49" spans="1:5" s="163" customFormat="1" ht="12" customHeight="1" thickBot="1">
      <c r="A49" s="180" t="s">
        <v>191</v>
      </c>
      <c r="B49" s="421" t="s">
        <v>196</v>
      </c>
      <c r="C49" s="293"/>
      <c r="D49" s="290"/>
      <c r="E49" s="427"/>
    </row>
    <row r="50" spans="1:5" s="163" customFormat="1" ht="12" customHeight="1" thickBot="1">
      <c r="A50" s="181" t="s">
        <v>192</v>
      </c>
      <c r="B50" s="423" t="s">
        <v>197</v>
      </c>
      <c r="C50" s="293"/>
      <c r="D50" s="290"/>
      <c r="E50" s="427"/>
    </row>
    <row r="51" spans="1:5" s="163" customFormat="1" ht="12" customHeight="1" thickBot="1">
      <c r="A51" s="16" t="s">
        <v>110</v>
      </c>
      <c r="B51" s="417" t="s">
        <v>198</v>
      </c>
      <c r="C51" s="286"/>
      <c r="D51" s="289">
        <v>200</v>
      </c>
      <c r="E51" s="418">
        <f>SUM(E52:E54)</f>
        <v>200</v>
      </c>
    </row>
    <row r="52" spans="1:5" s="163" customFormat="1" ht="12" customHeight="1" thickBot="1">
      <c r="A52" s="179" t="s">
        <v>65</v>
      </c>
      <c r="B52" s="419" t="s">
        <v>199</v>
      </c>
      <c r="C52" s="293"/>
      <c r="D52" s="290"/>
      <c r="E52" s="420"/>
    </row>
    <row r="53" spans="1:5" s="163" customFormat="1" ht="12" customHeight="1" thickBot="1">
      <c r="A53" s="180" t="s">
        <v>66</v>
      </c>
      <c r="B53" s="421" t="s">
        <v>328</v>
      </c>
      <c r="C53" s="293"/>
      <c r="D53" s="290"/>
      <c r="E53" s="420"/>
    </row>
    <row r="54" spans="1:5" s="163" customFormat="1" ht="12" customHeight="1" thickBot="1">
      <c r="A54" s="180" t="s">
        <v>202</v>
      </c>
      <c r="B54" s="421" t="s">
        <v>200</v>
      </c>
      <c r="C54" s="293"/>
      <c r="D54" s="290">
        <v>200</v>
      </c>
      <c r="E54" s="420">
        <v>200</v>
      </c>
    </row>
    <row r="55" spans="1:5" s="163" customFormat="1" ht="12" customHeight="1" thickBot="1">
      <c r="A55" s="181" t="s">
        <v>203</v>
      </c>
      <c r="B55" s="423" t="s">
        <v>201</v>
      </c>
      <c r="C55" s="293"/>
      <c r="D55" s="290"/>
      <c r="E55" s="420"/>
    </row>
    <row r="56" spans="1:5" s="163" customFormat="1" ht="12" customHeight="1" thickBot="1">
      <c r="A56" s="16" t="s">
        <v>14</v>
      </c>
      <c r="B56" s="424" t="s">
        <v>204</v>
      </c>
      <c r="C56" s="294"/>
      <c r="D56" s="425"/>
      <c r="E56" s="418">
        <f>SUM(E57:E59)</f>
        <v>0</v>
      </c>
    </row>
    <row r="57" spans="1:5" s="163" customFormat="1" ht="12" customHeight="1" thickBot="1">
      <c r="A57" s="179" t="s">
        <v>111</v>
      </c>
      <c r="B57" s="419" t="s">
        <v>206</v>
      </c>
      <c r="C57" s="293"/>
      <c r="D57" s="290"/>
      <c r="E57" s="427"/>
    </row>
    <row r="58" spans="1:5" s="163" customFormat="1" ht="12" customHeight="1" thickBot="1">
      <c r="A58" s="180" t="s">
        <v>112</v>
      </c>
      <c r="B58" s="421" t="s">
        <v>329</v>
      </c>
      <c r="C58" s="293"/>
      <c r="D58" s="290"/>
      <c r="E58" s="427"/>
    </row>
    <row r="59" spans="1:5" s="163" customFormat="1" ht="12" customHeight="1" thickBot="1">
      <c r="A59" s="180" t="s">
        <v>135</v>
      </c>
      <c r="B59" s="421" t="s">
        <v>207</v>
      </c>
      <c r="C59" s="293"/>
      <c r="D59" s="290"/>
      <c r="E59" s="427"/>
    </row>
    <row r="60" spans="1:5" s="163" customFormat="1" ht="12" customHeight="1" thickBot="1">
      <c r="A60" s="181" t="s">
        <v>205</v>
      </c>
      <c r="B60" s="423" t="s">
        <v>208</v>
      </c>
      <c r="C60" s="293"/>
      <c r="D60" s="290"/>
      <c r="E60" s="427"/>
    </row>
    <row r="61" spans="1:5" s="163" customFormat="1" ht="12" customHeight="1" thickBot="1">
      <c r="A61" s="16" t="s">
        <v>377</v>
      </c>
      <c r="B61" s="417" t="s">
        <v>209</v>
      </c>
      <c r="C61" s="286">
        <v>255755</v>
      </c>
      <c r="D61" s="289">
        <v>67931</v>
      </c>
      <c r="E61" s="426">
        <v>323686</v>
      </c>
    </row>
    <row r="62" spans="1:5" s="163" customFormat="1" ht="12" customHeight="1" thickBot="1">
      <c r="A62" s="90" t="s">
        <v>210</v>
      </c>
      <c r="B62" s="424" t="s">
        <v>211</v>
      </c>
      <c r="C62" s="294"/>
      <c r="D62" s="425"/>
      <c r="E62" s="418">
        <f>SUM(E63:E65)</f>
        <v>0</v>
      </c>
    </row>
    <row r="63" spans="1:5" s="163" customFormat="1" ht="12" customHeight="1" thickBot="1">
      <c r="A63" s="179" t="s">
        <v>242</v>
      </c>
      <c r="B63" s="419" t="s">
        <v>212</v>
      </c>
      <c r="C63" s="293"/>
      <c r="D63" s="290"/>
      <c r="E63" s="427"/>
    </row>
    <row r="64" spans="1:5" s="163" customFormat="1" ht="12" customHeight="1" thickBot="1">
      <c r="A64" s="180" t="s">
        <v>251</v>
      </c>
      <c r="B64" s="421" t="s">
        <v>213</v>
      </c>
      <c r="C64" s="293"/>
      <c r="D64" s="290"/>
      <c r="E64" s="427"/>
    </row>
    <row r="65" spans="1:5" s="163" customFormat="1" ht="12" customHeight="1" thickBot="1">
      <c r="A65" s="181" t="s">
        <v>252</v>
      </c>
      <c r="B65" s="423" t="s">
        <v>362</v>
      </c>
      <c r="C65" s="293"/>
      <c r="D65" s="290"/>
      <c r="E65" s="427"/>
    </row>
    <row r="66" spans="1:5" s="163" customFormat="1" ht="12" customHeight="1" thickBot="1">
      <c r="A66" s="90" t="s">
        <v>215</v>
      </c>
      <c r="B66" s="424" t="s">
        <v>216</v>
      </c>
      <c r="C66" s="294"/>
      <c r="D66" s="425"/>
      <c r="E66" s="418">
        <f>SUM(E67:E70)</f>
        <v>0</v>
      </c>
    </row>
    <row r="67" spans="1:5" s="163" customFormat="1" ht="12" customHeight="1" thickBot="1">
      <c r="A67" s="179" t="s">
        <v>88</v>
      </c>
      <c r="B67" s="419" t="s">
        <v>217</v>
      </c>
      <c r="C67" s="293"/>
      <c r="D67" s="290"/>
      <c r="E67" s="427"/>
    </row>
    <row r="68" spans="1:5" s="163" customFormat="1" ht="12" customHeight="1" thickBot="1">
      <c r="A68" s="180" t="s">
        <v>89</v>
      </c>
      <c r="B68" s="421" t="s">
        <v>218</v>
      </c>
      <c r="C68" s="293"/>
      <c r="D68" s="290"/>
      <c r="E68" s="427"/>
    </row>
    <row r="69" spans="1:5" s="163" customFormat="1" ht="12" customHeight="1" thickBot="1">
      <c r="A69" s="180" t="s">
        <v>243</v>
      </c>
      <c r="B69" s="421" t="s">
        <v>219</v>
      </c>
      <c r="C69" s="293"/>
      <c r="D69" s="290"/>
      <c r="E69" s="427"/>
    </row>
    <row r="70" spans="1:5" s="163" customFormat="1" ht="12" customHeight="1" thickBot="1">
      <c r="A70" s="181" t="s">
        <v>244</v>
      </c>
      <c r="B70" s="423" t="s">
        <v>220</v>
      </c>
      <c r="C70" s="293"/>
      <c r="D70" s="290"/>
      <c r="E70" s="427"/>
    </row>
    <row r="71" spans="1:5" s="163" customFormat="1" ht="12" customHeight="1" thickBot="1">
      <c r="A71" s="90" t="s">
        <v>221</v>
      </c>
      <c r="B71" s="424" t="s">
        <v>222</v>
      </c>
      <c r="C71" s="294">
        <v>61209</v>
      </c>
      <c r="D71" s="425">
        <v>-14213</v>
      </c>
      <c r="E71" s="418">
        <v>46996</v>
      </c>
    </row>
    <row r="72" spans="1:5" s="163" customFormat="1" ht="12" customHeight="1" thickBot="1">
      <c r="A72" s="179" t="s">
        <v>245</v>
      </c>
      <c r="B72" s="419" t="s">
        <v>223</v>
      </c>
      <c r="C72" s="293">
        <v>61209</v>
      </c>
      <c r="D72" s="290">
        <v>-14213</v>
      </c>
      <c r="E72" s="427">
        <v>46996</v>
      </c>
    </row>
    <row r="73" spans="1:5" s="163" customFormat="1" ht="12" customHeight="1" thickBot="1">
      <c r="A73" s="181" t="s">
        <v>246</v>
      </c>
      <c r="B73" s="423" t="s">
        <v>224</v>
      </c>
      <c r="C73" s="293"/>
      <c r="D73" s="290"/>
      <c r="E73" s="427"/>
    </row>
    <row r="74" spans="1:5" s="163" customFormat="1" ht="12" customHeight="1" thickBot="1">
      <c r="A74" s="90" t="s">
        <v>225</v>
      </c>
      <c r="B74" s="424" t="s">
        <v>226</v>
      </c>
      <c r="C74" s="294"/>
      <c r="D74" s="425"/>
      <c r="E74" s="418">
        <f>SUM(E75:E77)</f>
        <v>0</v>
      </c>
    </row>
    <row r="75" spans="1:5" s="163" customFormat="1" ht="12" customHeight="1" thickBot="1">
      <c r="A75" s="179" t="s">
        <v>247</v>
      </c>
      <c r="B75" s="419" t="s">
        <v>227</v>
      </c>
      <c r="C75" s="293"/>
      <c r="D75" s="290"/>
      <c r="E75" s="427"/>
    </row>
    <row r="76" spans="1:5" s="163" customFormat="1" ht="12" customHeight="1" thickBot="1">
      <c r="A76" s="180" t="s">
        <v>248</v>
      </c>
      <c r="B76" s="421" t="s">
        <v>228</v>
      </c>
      <c r="C76" s="293"/>
      <c r="D76" s="290"/>
      <c r="E76" s="427"/>
    </row>
    <row r="77" spans="1:5" s="163" customFormat="1" ht="12" customHeight="1" thickBot="1">
      <c r="A77" s="181" t="s">
        <v>249</v>
      </c>
      <c r="B77" s="423" t="s">
        <v>229</v>
      </c>
      <c r="C77" s="293"/>
      <c r="D77" s="290"/>
      <c r="E77" s="427"/>
    </row>
    <row r="78" spans="1:5" s="163" customFormat="1" ht="12" customHeight="1" thickBot="1">
      <c r="A78" s="90" t="s">
        <v>230</v>
      </c>
      <c r="B78" s="424" t="s">
        <v>250</v>
      </c>
      <c r="C78" s="294"/>
      <c r="D78" s="425"/>
      <c r="E78" s="418">
        <f>SUM(E79:E82)</f>
        <v>0</v>
      </c>
    </row>
    <row r="79" spans="1:5" s="163" customFormat="1" ht="12" customHeight="1" thickBot="1">
      <c r="A79" s="428" t="s">
        <v>231</v>
      </c>
      <c r="B79" s="419" t="s">
        <v>232</v>
      </c>
      <c r="C79" s="293"/>
      <c r="D79" s="290"/>
      <c r="E79" s="427"/>
    </row>
    <row r="80" spans="1:5" s="163" customFormat="1" ht="12" customHeight="1" thickBot="1">
      <c r="A80" s="429" t="s">
        <v>233</v>
      </c>
      <c r="B80" s="421" t="s">
        <v>234</v>
      </c>
      <c r="C80" s="293"/>
      <c r="D80" s="290"/>
      <c r="E80" s="427"/>
    </row>
    <row r="81" spans="1:5" s="163" customFormat="1" ht="12" customHeight="1" thickBot="1">
      <c r="A81" s="429" t="s">
        <v>235</v>
      </c>
      <c r="B81" s="421" t="s">
        <v>236</v>
      </c>
      <c r="C81" s="293"/>
      <c r="D81" s="290"/>
      <c r="E81" s="427"/>
    </row>
    <row r="82" spans="1:5" s="163" customFormat="1" ht="12" customHeight="1" thickBot="1">
      <c r="A82" s="430" t="s">
        <v>237</v>
      </c>
      <c r="B82" s="423" t="s">
        <v>238</v>
      </c>
      <c r="C82" s="293"/>
      <c r="D82" s="290"/>
      <c r="E82" s="427"/>
    </row>
    <row r="83" spans="1:5" s="163" customFormat="1" ht="12" customHeight="1" thickBot="1">
      <c r="A83" s="90" t="s">
        <v>239</v>
      </c>
      <c r="B83" s="424" t="s">
        <v>376</v>
      </c>
      <c r="C83" s="294"/>
      <c r="D83" s="425"/>
      <c r="E83" s="431"/>
    </row>
    <row r="84" spans="1:5" s="163" customFormat="1" ht="13.5" customHeight="1" thickBot="1">
      <c r="A84" s="90" t="s">
        <v>241</v>
      </c>
      <c r="B84" s="424" t="s">
        <v>240</v>
      </c>
      <c r="C84" s="294"/>
      <c r="D84" s="425"/>
      <c r="E84" s="431"/>
    </row>
    <row r="85" spans="1:5" s="163" customFormat="1" ht="15.75" customHeight="1" thickBot="1">
      <c r="A85" s="90" t="s">
        <v>253</v>
      </c>
      <c r="B85" s="424" t="s">
        <v>379</v>
      </c>
      <c r="C85" s="294">
        <v>61209</v>
      </c>
      <c r="D85" s="425">
        <v>-14213</v>
      </c>
      <c r="E85" s="426">
        <f>+E62+E66+E71+E74+E78+E84+E83</f>
        <v>46996</v>
      </c>
    </row>
    <row r="86" spans="1:5" s="163" customFormat="1" ht="16.5" customHeight="1" thickBot="1">
      <c r="A86" s="190" t="s">
        <v>378</v>
      </c>
      <c r="B86" s="432" t="s">
        <v>380</v>
      </c>
      <c r="C86" s="294">
        <v>316964</v>
      </c>
      <c r="D86" s="425">
        <v>53718</v>
      </c>
      <c r="E86" s="426">
        <v>370682</v>
      </c>
    </row>
    <row r="87" spans="1:5" s="163" customFormat="1" ht="83.25" customHeight="1">
      <c r="A87" s="3"/>
      <c r="B87" s="3"/>
      <c r="C87" s="3"/>
      <c r="D87" s="3"/>
      <c r="E87" s="433"/>
    </row>
    <row r="88" spans="1:5" ht="16.5" customHeight="1">
      <c r="A88" s="470" t="s">
        <v>35</v>
      </c>
      <c r="B88" s="470"/>
      <c r="C88" s="470"/>
      <c r="D88" s="470"/>
      <c r="E88" s="470"/>
    </row>
    <row r="89" spans="1:5" s="170" customFormat="1" ht="16.5" customHeight="1" thickBot="1">
      <c r="A89" s="472" t="s">
        <v>92</v>
      </c>
      <c r="B89" s="472"/>
      <c r="C89" s="434"/>
      <c r="D89" s="434"/>
      <c r="E89" s="435" t="s">
        <v>134</v>
      </c>
    </row>
    <row r="90" spans="1:5" ht="37.5" customHeight="1" thickBot="1">
      <c r="A90" s="11" t="s">
        <v>55</v>
      </c>
      <c r="B90" s="12" t="s">
        <v>36</v>
      </c>
      <c r="C90" s="283" t="s">
        <v>41</v>
      </c>
      <c r="D90" s="283" t="s">
        <v>461</v>
      </c>
      <c r="E90" s="17" t="str">
        <f>+E3</f>
        <v>Mód. Előir.</v>
      </c>
    </row>
    <row r="91" spans="1:5" ht="12" customHeight="1" thickBot="1">
      <c r="A91" s="289" t="s">
        <v>7</v>
      </c>
      <c r="B91" s="289" t="s">
        <v>338</v>
      </c>
      <c r="C91" s="286">
        <v>262385</v>
      </c>
      <c r="D91" s="289">
        <v>52181</v>
      </c>
      <c r="E91" s="418">
        <f>E92+E93+E94+E95+E96+E109</f>
        <v>314566</v>
      </c>
    </row>
    <row r="92" spans="1:5" ht="12" customHeight="1" thickBot="1">
      <c r="A92" s="436" t="s">
        <v>67</v>
      </c>
      <c r="B92" s="287" t="s">
        <v>37</v>
      </c>
      <c r="C92" s="287">
        <v>102732</v>
      </c>
      <c r="D92" s="287">
        <v>31890</v>
      </c>
      <c r="E92" s="420">
        <v>134622</v>
      </c>
    </row>
    <row r="93" spans="1:5" ht="12" customHeight="1" thickBot="1">
      <c r="A93" s="436" t="s">
        <v>68</v>
      </c>
      <c r="B93" s="287" t="s">
        <v>113</v>
      </c>
      <c r="C93" s="287">
        <v>26059</v>
      </c>
      <c r="D93" s="287">
        <v>4637</v>
      </c>
      <c r="E93" s="420">
        <v>30696</v>
      </c>
    </row>
    <row r="94" spans="1:5" ht="12" customHeight="1" thickBot="1">
      <c r="A94" s="436" t="s">
        <v>69</v>
      </c>
      <c r="B94" s="287" t="s">
        <v>86</v>
      </c>
      <c r="C94" s="287">
        <v>94601</v>
      </c>
      <c r="D94" s="287">
        <v>15233</v>
      </c>
      <c r="E94" s="420">
        <v>109834</v>
      </c>
    </row>
    <row r="95" spans="1:5" ht="12" customHeight="1" thickBot="1">
      <c r="A95" s="436" t="s">
        <v>70</v>
      </c>
      <c r="B95" s="287" t="s">
        <v>114</v>
      </c>
      <c r="C95" s="287">
        <v>24240</v>
      </c>
      <c r="D95" s="287"/>
      <c r="E95" s="420">
        <v>24240</v>
      </c>
    </row>
    <row r="96" spans="1:5" ht="12" customHeight="1" thickBot="1">
      <c r="A96" s="436" t="s">
        <v>78</v>
      </c>
      <c r="B96" s="287" t="s">
        <v>115</v>
      </c>
      <c r="C96" s="287">
        <v>11753</v>
      </c>
      <c r="D96" s="287">
        <v>347</v>
      </c>
      <c r="E96" s="420">
        <v>12100</v>
      </c>
    </row>
    <row r="97" spans="1:5" ht="12" customHeight="1" thickBot="1">
      <c r="A97" s="436" t="s">
        <v>71</v>
      </c>
      <c r="B97" s="287" t="s">
        <v>343</v>
      </c>
      <c r="C97" s="287"/>
      <c r="D97" s="287"/>
      <c r="E97" s="420"/>
    </row>
    <row r="98" spans="1:5" ht="12" customHeight="1" thickBot="1">
      <c r="A98" s="436" t="s">
        <v>72</v>
      </c>
      <c r="B98" s="287" t="s">
        <v>342</v>
      </c>
      <c r="C98" s="287"/>
      <c r="D98" s="287"/>
      <c r="E98" s="420"/>
    </row>
    <row r="99" spans="1:5" ht="12" customHeight="1" thickBot="1">
      <c r="A99" s="436" t="s">
        <v>79</v>
      </c>
      <c r="B99" s="287" t="s">
        <v>341</v>
      </c>
      <c r="C99" s="287"/>
      <c r="D99" s="287"/>
      <c r="E99" s="420"/>
    </row>
    <row r="100" spans="1:5" ht="12" customHeight="1" thickBot="1">
      <c r="A100" s="436" t="s">
        <v>80</v>
      </c>
      <c r="B100" s="288" t="s">
        <v>256</v>
      </c>
      <c r="C100" s="288"/>
      <c r="D100" s="288"/>
      <c r="E100" s="420"/>
    </row>
    <row r="101" spans="1:5" ht="12" customHeight="1" thickBot="1">
      <c r="A101" s="436" t="s">
        <v>81</v>
      </c>
      <c r="B101" s="287" t="s">
        <v>257</v>
      </c>
      <c r="C101" s="287"/>
      <c r="D101" s="287"/>
      <c r="E101" s="420"/>
    </row>
    <row r="102" spans="1:5" ht="12" customHeight="1" thickBot="1">
      <c r="A102" s="436" t="s">
        <v>82</v>
      </c>
      <c r="B102" s="287" t="s">
        <v>258</v>
      </c>
      <c r="C102" s="288">
        <v>3305</v>
      </c>
      <c r="D102" s="288">
        <v>347</v>
      </c>
      <c r="E102" s="420">
        <v>3652</v>
      </c>
    </row>
    <row r="103" spans="1:5" ht="12" customHeight="1" thickBot="1">
      <c r="A103" s="436" t="s">
        <v>84</v>
      </c>
      <c r="B103" s="288" t="s">
        <v>259</v>
      </c>
      <c r="C103" s="288"/>
      <c r="D103" s="288"/>
      <c r="E103" s="420"/>
    </row>
    <row r="104" spans="1:5" ht="12" customHeight="1" thickBot="1">
      <c r="A104" s="436" t="s">
        <v>116</v>
      </c>
      <c r="B104" s="288" t="s">
        <v>260</v>
      </c>
      <c r="C104" s="288"/>
      <c r="D104" s="288"/>
      <c r="E104" s="420"/>
    </row>
    <row r="105" spans="1:5" ht="12" customHeight="1" thickBot="1">
      <c r="A105" s="436" t="s">
        <v>254</v>
      </c>
      <c r="B105" s="287" t="s">
        <v>261</v>
      </c>
      <c r="C105" s="287"/>
      <c r="D105" s="287"/>
      <c r="E105" s="420"/>
    </row>
    <row r="106" spans="1:5" ht="12" customHeight="1" thickBot="1">
      <c r="A106" s="436" t="s">
        <v>255</v>
      </c>
      <c r="B106" s="287" t="s">
        <v>262</v>
      </c>
      <c r="C106" s="287"/>
      <c r="D106" s="287"/>
      <c r="E106" s="420"/>
    </row>
    <row r="107" spans="1:5" ht="12" customHeight="1" thickBot="1">
      <c r="A107" s="436" t="s">
        <v>339</v>
      </c>
      <c r="B107" s="287" t="s">
        <v>263</v>
      </c>
      <c r="C107" s="287"/>
      <c r="D107" s="287"/>
      <c r="E107" s="420"/>
    </row>
    <row r="108" spans="1:5" ht="12" customHeight="1" thickBot="1">
      <c r="A108" s="436" t="s">
        <v>340</v>
      </c>
      <c r="B108" s="287" t="s">
        <v>264</v>
      </c>
      <c r="C108" s="288">
        <v>8448</v>
      </c>
      <c r="D108" s="287"/>
      <c r="E108" s="420">
        <v>8448</v>
      </c>
    </row>
    <row r="109" spans="1:5" ht="12" customHeight="1" thickBot="1">
      <c r="A109" s="436" t="s">
        <v>344</v>
      </c>
      <c r="B109" s="287" t="s">
        <v>38</v>
      </c>
      <c r="C109" s="287">
        <v>3000</v>
      </c>
      <c r="D109" s="287">
        <v>74</v>
      </c>
      <c r="E109" s="420">
        <v>3074</v>
      </c>
    </row>
    <row r="110" spans="1:5" ht="12" customHeight="1" thickBot="1">
      <c r="A110" s="436" t="s">
        <v>345</v>
      </c>
      <c r="B110" s="287" t="s">
        <v>347</v>
      </c>
      <c r="C110" s="287">
        <v>1000</v>
      </c>
      <c r="D110" s="287">
        <v>74</v>
      </c>
      <c r="E110" s="420">
        <v>1074</v>
      </c>
    </row>
    <row r="111" spans="1:5" ht="12" customHeight="1" thickBot="1">
      <c r="A111" s="436" t="s">
        <v>346</v>
      </c>
      <c r="B111" s="287" t="s">
        <v>348</v>
      </c>
      <c r="C111" s="287">
        <v>2000</v>
      </c>
      <c r="D111" s="287"/>
      <c r="E111" s="420">
        <v>2000</v>
      </c>
    </row>
    <row r="112" spans="1:5" ht="12" customHeight="1" thickBot="1">
      <c r="A112" s="289" t="s">
        <v>8</v>
      </c>
      <c r="B112" s="289" t="s">
        <v>265</v>
      </c>
      <c r="C112" s="289">
        <v>48993</v>
      </c>
      <c r="D112" s="289">
        <v>1537</v>
      </c>
      <c r="E112" s="418">
        <v>50530</v>
      </c>
    </row>
    <row r="113" spans="1:5" ht="12" customHeight="1" thickBot="1">
      <c r="A113" s="436" t="s">
        <v>73</v>
      </c>
      <c r="B113" s="287" t="s">
        <v>133</v>
      </c>
      <c r="C113" s="287">
        <v>5000</v>
      </c>
      <c r="D113" s="287">
        <v>1537</v>
      </c>
      <c r="E113" s="420">
        <v>6537</v>
      </c>
    </row>
    <row r="114" spans="1:5" ht="12" customHeight="1" thickBot="1">
      <c r="A114" s="436" t="s">
        <v>74</v>
      </c>
      <c r="B114" s="287" t="s">
        <v>269</v>
      </c>
      <c r="C114" s="287"/>
      <c r="D114" s="287"/>
      <c r="E114" s="420"/>
    </row>
    <row r="115" spans="1:5" ht="12" customHeight="1" thickBot="1">
      <c r="A115" s="436" t="s">
        <v>75</v>
      </c>
      <c r="B115" s="287" t="s">
        <v>117</v>
      </c>
      <c r="C115" s="287">
        <v>43993</v>
      </c>
      <c r="D115" s="287"/>
      <c r="E115" s="420">
        <v>43993</v>
      </c>
    </row>
    <row r="116" spans="1:5" ht="12" customHeight="1" thickBot="1">
      <c r="A116" s="436" t="s">
        <v>76</v>
      </c>
      <c r="B116" s="287" t="s">
        <v>270</v>
      </c>
      <c r="C116" s="287"/>
      <c r="D116" s="287"/>
      <c r="E116" s="420"/>
    </row>
    <row r="117" spans="1:5" ht="12" customHeight="1" thickBot="1">
      <c r="A117" s="436" t="s">
        <v>77</v>
      </c>
      <c r="B117" s="290" t="s">
        <v>136</v>
      </c>
      <c r="C117" s="290"/>
      <c r="D117" s="290"/>
      <c r="E117" s="420"/>
    </row>
    <row r="118" spans="1:5" ht="12" customHeight="1" thickBot="1">
      <c r="A118" s="436" t="s">
        <v>83</v>
      </c>
      <c r="B118" s="290" t="s">
        <v>330</v>
      </c>
      <c r="C118" s="290"/>
      <c r="D118" s="290"/>
      <c r="E118" s="420"/>
    </row>
    <row r="119" spans="1:5" ht="12" customHeight="1" thickBot="1">
      <c r="A119" s="436" t="s">
        <v>85</v>
      </c>
      <c r="B119" s="287" t="s">
        <v>275</v>
      </c>
      <c r="C119" s="287"/>
      <c r="D119" s="287"/>
      <c r="E119" s="420"/>
    </row>
    <row r="120" spans="1:5" ht="16.5" thickBot="1">
      <c r="A120" s="436" t="s">
        <v>118</v>
      </c>
      <c r="B120" s="287" t="s">
        <v>258</v>
      </c>
      <c r="C120" s="287"/>
      <c r="D120" s="287"/>
      <c r="E120" s="420"/>
    </row>
    <row r="121" spans="1:5" ht="12" customHeight="1" thickBot="1">
      <c r="A121" s="436" t="s">
        <v>119</v>
      </c>
      <c r="B121" s="287" t="s">
        <v>274</v>
      </c>
      <c r="C121" s="287"/>
      <c r="D121" s="287"/>
      <c r="E121" s="420"/>
    </row>
    <row r="122" spans="1:5" ht="12" customHeight="1" thickBot="1">
      <c r="A122" s="436" t="s">
        <v>120</v>
      </c>
      <c r="B122" s="287" t="s">
        <v>273</v>
      </c>
      <c r="C122" s="287"/>
      <c r="D122" s="287"/>
      <c r="E122" s="420"/>
    </row>
    <row r="123" spans="1:5" ht="12" customHeight="1" thickBot="1">
      <c r="A123" s="436" t="s">
        <v>266</v>
      </c>
      <c r="B123" s="287" t="s">
        <v>261</v>
      </c>
      <c r="C123" s="287"/>
      <c r="D123" s="287"/>
      <c r="E123" s="420"/>
    </row>
    <row r="124" spans="1:5" ht="12" customHeight="1" thickBot="1">
      <c r="A124" s="436" t="s">
        <v>267</v>
      </c>
      <c r="B124" s="287" t="s">
        <v>272</v>
      </c>
      <c r="C124" s="287"/>
      <c r="D124" s="287"/>
      <c r="E124" s="420"/>
    </row>
    <row r="125" spans="1:5" ht="16.5" thickBot="1">
      <c r="A125" s="436" t="s">
        <v>268</v>
      </c>
      <c r="B125" s="287" t="s">
        <v>271</v>
      </c>
      <c r="C125" s="287"/>
      <c r="D125" s="287"/>
      <c r="E125" s="420"/>
    </row>
    <row r="126" spans="1:5" ht="12" customHeight="1" thickBot="1">
      <c r="A126" s="289" t="s">
        <v>9</v>
      </c>
      <c r="B126" s="291" t="s">
        <v>349</v>
      </c>
      <c r="C126" s="291">
        <v>311378</v>
      </c>
      <c r="D126" s="291">
        <v>53718</v>
      </c>
      <c r="E126" s="418">
        <f>+E91+E112</f>
        <v>365096</v>
      </c>
    </row>
    <row r="127" spans="1:5" ht="12" customHeight="1" thickBot="1">
      <c r="A127" s="289" t="s">
        <v>10</v>
      </c>
      <c r="B127" s="291" t="s">
        <v>350</v>
      </c>
      <c r="C127" s="291"/>
      <c r="D127" s="291"/>
      <c r="E127" s="418">
        <f>+E128+E129+E130</f>
        <v>0</v>
      </c>
    </row>
    <row r="128" spans="1:5" ht="12" customHeight="1" thickBot="1">
      <c r="A128" s="436" t="s">
        <v>170</v>
      </c>
      <c r="B128" s="287" t="s">
        <v>357</v>
      </c>
      <c r="C128" s="287"/>
      <c r="D128" s="287"/>
      <c r="E128" s="420"/>
    </row>
    <row r="129" spans="1:5" ht="12" customHeight="1" thickBot="1">
      <c r="A129" s="436" t="s">
        <v>171</v>
      </c>
      <c r="B129" s="287" t="s">
        <v>358</v>
      </c>
      <c r="C129" s="287"/>
      <c r="D129" s="287"/>
      <c r="E129" s="420"/>
    </row>
    <row r="130" spans="1:5" ht="12" customHeight="1" thickBot="1">
      <c r="A130" s="436" t="s">
        <v>172</v>
      </c>
      <c r="B130" s="287" t="s">
        <v>359</v>
      </c>
      <c r="C130" s="287"/>
      <c r="D130" s="287"/>
      <c r="E130" s="420"/>
    </row>
    <row r="131" spans="1:5" ht="12" customHeight="1" thickBot="1">
      <c r="A131" s="289" t="s">
        <v>11</v>
      </c>
      <c r="B131" s="291" t="s">
        <v>351</v>
      </c>
      <c r="C131" s="291"/>
      <c r="D131" s="291"/>
      <c r="E131" s="418">
        <f>SUM(E132:E137)</f>
        <v>0</v>
      </c>
    </row>
    <row r="132" spans="1:5" ht="12" customHeight="1" thickBot="1">
      <c r="A132" s="436" t="s">
        <v>60</v>
      </c>
      <c r="B132" s="287" t="s">
        <v>360</v>
      </c>
      <c r="C132" s="287"/>
      <c r="D132" s="287"/>
      <c r="E132" s="420"/>
    </row>
    <row r="133" spans="1:5" ht="12" customHeight="1" thickBot="1">
      <c r="A133" s="436" t="s">
        <v>61</v>
      </c>
      <c r="B133" s="287" t="s">
        <v>352</v>
      </c>
      <c r="C133" s="287"/>
      <c r="D133" s="287"/>
      <c r="E133" s="420"/>
    </row>
    <row r="134" spans="1:5" ht="12" customHeight="1" thickBot="1">
      <c r="A134" s="436" t="s">
        <v>62</v>
      </c>
      <c r="B134" s="287" t="s">
        <v>353</v>
      </c>
      <c r="C134" s="287"/>
      <c r="D134" s="287"/>
      <c r="E134" s="420"/>
    </row>
    <row r="135" spans="1:5" ht="12" customHeight="1" thickBot="1">
      <c r="A135" s="436" t="s">
        <v>105</v>
      </c>
      <c r="B135" s="287" t="s">
        <v>354</v>
      </c>
      <c r="C135" s="287"/>
      <c r="D135" s="287"/>
      <c r="E135" s="420"/>
    </row>
    <row r="136" spans="1:5" ht="12" customHeight="1" thickBot="1">
      <c r="A136" s="436" t="s">
        <v>106</v>
      </c>
      <c r="B136" s="287" t="s">
        <v>355</v>
      </c>
      <c r="C136" s="287"/>
      <c r="D136" s="287"/>
      <c r="E136" s="420"/>
    </row>
    <row r="137" spans="1:5" ht="12" customHeight="1" thickBot="1">
      <c r="A137" s="436" t="s">
        <v>107</v>
      </c>
      <c r="B137" s="287" t="s">
        <v>356</v>
      </c>
      <c r="C137" s="287"/>
      <c r="D137" s="287"/>
      <c r="E137" s="420"/>
    </row>
    <row r="138" spans="1:5" ht="12" customHeight="1" thickBot="1">
      <c r="A138" s="289" t="s">
        <v>12</v>
      </c>
      <c r="B138" s="291" t="s">
        <v>364</v>
      </c>
      <c r="C138" s="291">
        <v>5586</v>
      </c>
      <c r="D138" s="291"/>
      <c r="E138" s="426">
        <f>+E139+E140+E141+E142</f>
        <v>5586</v>
      </c>
    </row>
    <row r="139" spans="1:5" ht="12" customHeight="1" thickBot="1">
      <c r="A139" s="436" t="s">
        <v>63</v>
      </c>
      <c r="B139" s="287" t="s">
        <v>276</v>
      </c>
      <c r="C139" s="287"/>
      <c r="D139" s="287"/>
      <c r="E139" s="420"/>
    </row>
    <row r="140" spans="1:5" ht="12" customHeight="1" thickBot="1">
      <c r="A140" s="436" t="s">
        <v>64</v>
      </c>
      <c r="B140" s="287" t="s">
        <v>277</v>
      </c>
      <c r="C140" s="287">
        <v>5586</v>
      </c>
      <c r="D140" s="287"/>
      <c r="E140" s="420">
        <v>5586</v>
      </c>
    </row>
    <row r="141" spans="1:5" ht="12" customHeight="1" thickBot="1">
      <c r="A141" s="436" t="s">
        <v>190</v>
      </c>
      <c r="B141" s="287" t="s">
        <v>365</v>
      </c>
      <c r="C141" s="287"/>
      <c r="D141" s="287"/>
      <c r="E141" s="420"/>
    </row>
    <row r="142" spans="1:5" ht="12" customHeight="1" thickBot="1">
      <c r="A142" s="436" t="s">
        <v>191</v>
      </c>
      <c r="B142" s="287" t="s">
        <v>296</v>
      </c>
      <c r="C142" s="287"/>
      <c r="D142" s="287"/>
      <c r="E142" s="420"/>
    </row>
    <row r="143" spans="1:5" ht="12" customHeight="1" thickBot="1">
      <c r="A143" s="289" t="s">
        <v>13</v>
      </c>
      <c r="B143" s="291" t="s">
        <v>366</v>
      </c>
      <c r="C143" s="291"/>
      <c r="D143" s="291"/>
      <c r="E143" s="437">
        <f>SUM(E144:E148)</f>
        <v>0</v>
      </c>
    </row>
    <row r="144" spans="1:5" ht="12" customHeight="1" thickBot="1">
      <c r="A144" s="436" t="s">
        <v>65</v>
      </c>
      <c r="B144" s="287" t="s">
        <v>361</v>
      </c>
      <c r="C144" s="287"/>
      <c r="D144" s="287"/>
      <c r="E144" s="420"/>
    </row>
    <row r="145" spans="1:5" ht="12" customHeight="1" thickBot="1">
      <c r="A145" s="436" t="s">
        <v>66</v>
      </c>
      <c r="B145" s="287" t="s">
        <v>368</v>
      </c>
      <c r="C145" s="287"/>
      <c r="D145" s="287"/>
      <c r="E145" s="420"/>
    </row>
    <row r="146" spans="1:5" ht="12" customHeight="1" thickBot="1">
      <c r="A146" s="436" t="s">
        <v>202</v>
      </c>
      <c r="B146" s="287" t="s">
        <v>363</v>
      </c>
      <c r="C146" s="287"/>
      <c r="D146" s="287"/>
      <c r="E146" s="420"/>
    </row>
    <row r="147" spans="1:5" ht="12" customHeight="1" thickBot="1">
      <c r="A147" s="436" t="s">
        <v>203</v>
      </c>
      <c r="B147" s="287" t="s">
        <v>369</v>
      </c>
      <c r="C147" s="287"/>
      <c r="D147" s="287"/>
      <c r="E147" s="420"/>
    </row>
    <row r="148" spans="1:5" ht="12" customHeight="1" thickBot="1">
      <c r="A148" s="436" t="s">
        <v>367</v>
      </c>
      <c r="B148" s="287" t="s">
        <v>370</v>
      </c>
      <c r="C148" s="287"/>
      <c r="D148" s="287"/>
      <c r="E148" s="420"/>
    </row>
    <row r="149" spans="1:5" ht="12" customHeight="1" thickBot="1">
      <c r="A149" s="289" t="s">
        <v>14</v>
      </c>
      <c r="B149" s="291" t="s">
        <v>371</v>
      </c>
      <c r="C149" s="291"/>
      <c r="D149" s="291"/>
      <c r="E149" s="438"/>
    </row>
    <row r="150" spans="1:5" ht="12" customHeight="1" thickBot="1">
      <c r="A150" s="289" t="s">
        <v>15</v>
      </c>
      <c r="B150" s="291" t="s">
        <v>372</v>
      </c>
      <c r="C150" s="291"/>
      <c r="D150" s="291"/>
      <c r="E150" s="438"/>
    </row>
    <row r="151" spans="1:11" ht="15" customHeight="1" thickBot="1">
      <c r="A151" s="289" t="s">
        <v>16</v>
      </c>
      <c r="B151" s="291" t="s">
        <v>374</v>
      </c>
      <c r="C151" s="291">
        <v>5586</v>
      </c>
      <c r="D151" s="291"/>
      <c r="E151" s="439">
        <f>+E127+E131+E138+E143+E149+E150</f>
        <v>5586</v>
      </c>
      <c r="H151" s="171"/>
      <c r="I151" s="172"/>
      <c r="J151" s="172"/>
      <c r="K151" s="172"/>
    </row>
    <row r="152" spans="1:5" s="163" customFormat="1" ht="12.75" customHeight="1" thickBot="1">
      <c r="A152" s="425" t="s">
        <v>17</v>
      </c>
      <c r="B152" s="292" t="s">
        <v>373</v>
      </c>
      <c r="C152" s="292">
        <v>316964</v>
      </c>
      <c r="D152" s="292">
        <v>53718</v>
      </c>
      <c r="E152" s="439">
        <f>+E126+E151</f>
        <v>370682</v>
      </c>
    </row>
    <row r="153" spans="1:5" ht="7.5" customHeight="1" thickBot="1">
      <c r="A153" s="440"/>
      <c r="B153" s="440"/>
      <c r="C153" s="440"/>
      <c r="D153" s="440"/>
      <c r="E153" s="440"/>
    </row>
    <row r="154" spans="1:5" ht="16.5" thickBot="1">
      <c r="A154" s="473" t="s">
        <v>278</v>
      </c>
      <c r="B154" s="473"/>
      <c r="C154" s="473"/>
      <c r="D154" s="473"/>
      <c r="E154" s="473"/>
    </row>
    <row r="155" spans="1:5" ht="15" customHeight="1" thickBot="1">
      <c r="A155" s="469" t="s">
        <v>93</v>
      </c>
      <c r="B155" s="469"/>
      <c r="C155" s="441"/>
      <c r="D155" s="441"/>
      <c r="E155" s="442" t="s">
        <v>134</v>
      </c>
    </row>
    <row r="156" spans="1:6" ht="13.5" customHeight="1" thickBot="1">
      <c r="A156" s="289">
        <v>1</v>
      </c>
      <c r="B156" s="289" t="s">
        <v>375</v>
      </c>
      <c r="C156" s="289"/>
      <c r="D156" s="289"/>
      <c r="E156" s="418"/>
      <c r="F156" s="173"/>
    </row>
    <row r="157" spans="1:5" ht="27.75" customHeight="1" thickBot="1">
      <c r="A157" s="289" t="s">
        <v>8</v>
      </c>
      <c r="B157" s="289" t="s">
        <v>381</v>
      </c>
      <c r="C157" s="289"/>
      <c r="D157" s="289"/>
      <c r="E157" s="418"/>
    </row>
  </sheetData>
  <sheetProtection/>
  <mergeCells count="6">
    <mergeCell ref="A155:B155"/>
    <mergeCell ref="A88:E88"/>
    <mergeCell ref="A1:E1"/>
    <mergeCell ref="A2:B2"/>
    <mergeCell ref="A89:B89"/>
    <mergeCell ref="A154:E15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Berzence Nagyközségi Önkormányzat
2016. ÉVI KÖLTSÉGVETÉSÉNEK ÖSSZEVONT MÉRLEGE&amp;10
&amp;R&amp;"Times New Roman CE,Félkövér dőlt"&amp;11 1.1. melléklet a ........./2016. (VIII.30.) önkormányzati rendelethez</oddHeader>
  </headerFooter>
  <rowBreaks count="1" manualBreakCount="1">
    <brk id="8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="115" zoomScaleNormal="115" zoomScaleSheetLayoutView="100" workbookViewId="0" topLeftCell="A4">
      <selection activeCell="N23" sqref="N23"/>
    </sheetView>
  </sheetViews>
  <sheetFormatPr defaultColWidth="9.00390625" defaultRowHeight="12.75"/>
  <cols>
    <col min="1" max="1" width="5.125" style="26" customWidth="1"/>
    <col min="2" max="2" width="39.625" style="70" customWidth="1"/>
    <col min="3" max="4" width="11.00390625" style="70" customWidth="1"/>
    <col min="5" max="5" width="11.00390625" style="26" customWidth="1"/>
    <col min="6" max="6" width="39.625" style="26" customWidth="1"/>
    <col min="7" max="7" width="12.50390625" style="26" customWidth="1"/>
    <col min="8" max="8" width="10.875" style="26" customWidth="1"/>
    <col min="9" max="9" width="11.50390625" style="26" customWidth="1"/>
    <col min="10" max="10" width="4.875" style="26" customWidth="1"/>
    <col min="11" max="16384" width="9.375" style="26" customWidth="1"/>
  </cols>
  <sheetData>
    <row r="1" spans="2:10" ht="39.75" customHeight="1">
      <c r="B1" s="112" t="s">
        <v>97</v>
      </c>
      <c r="C1" s="112"/>
      <c r="D1" s="112"/>
      <c r="E1" s="113"/>
      <c r="F1" s="113"/>
      <c r="G1" s="113"/>
      <c r="H1" s="113"/>
      <c r="I1" s="113"/>
      <c r="J1" s="476"/>
    </row>
    <row r="2" spans="9:10" ht="14.25" thickBot="1">
      <c r="I2" s="114" t="s">
        <v>47</v>
      </c>
      <c r="J2" s="476"/>
    </row>
    <row r="3" spans="1:10" ht="13.5" customHeight="1" thickBot="1">
      <c r="A3" s="474" t="s">
        <v>55</v>
      </c>
      <c r="B3" s="115" t="s">
        <v>42</v>
      </c>
      <c r="C3" s="257"/>
      <c r="D3" s="257"/>
      <c r="E3" s="116"/>
      <c r="F3" s="115" t="s">
        <v>43</v>
      </c>
      <c r="G3" s="272"/>
      <c r="H3" s="272"/>
      <c r="I3" s="117"/>
      <c r="J3" s="476"/>
    </row>
    <row r="4" spans="1:10" s="118" customFormat="1" ht="27" customHeight="1" thickBot="1">
      <c r="A4" s="475"/>
      <c r="B4" s="71" t="s">
        <v>48</v>
      </c>
      <c r="C4" s="258" t="s">
        <v>41</v>
      </c>
      <c r="D4" s="258" t="s">
        <v>461</v>
      </c>
      <c r="E4" s="72" t="s">
        <v>463</v>
      </c>
      <c r="F4" s="71" t="s">
        <v>48</v>
      </c>
      <c r="G4" s="280" t="s">
        <v>41</v>
      </c>
      <c r="H4" s="280" t="s">
        <v>461</v>
      </c>
      <c r="I4" s="23" t="s">
        <v>463</v>
      </c>
      <c r="J4" s="476"/>
    </row>
    <row r="5" spans="1:10" ht="12.75" customHeight="1">
      <c r="A5" s="119" t="s">
        <v>7</v>
      </c>
      <c r="B5" s="120" t="s">
        <v>279</v>
      </c>
      <c r="C5" s="444">
        <v>160066</v>
      </c>
      <c r="D5" s="444">
        <v>7941</v>
      </c>
      <c r="E5" s="445">
        <v>168007</v>
      </c>
      <c r="F5" s="120" t="s">
        <v>49</v>
      </c>
      <c r="G5" s="447">
        <v>102732</v>
      </c>
      <c r="H5" s="447">
        <v>31890</v>
      </c>
      <c r="I5" s="374">
        <v>134622</v>
      </c>
      <c r="J5" s="476"/>
    </row>
    <row r="6" spans="1:10" ht="12.75" customHeight="1">
      <c r="A6" s="121" t="s">
        <v>8</v>
      </c>
      <c r="B6" s="122" t="s">
        <v>280</v>
      </c>
      <c r="C6" s="446">
        <v>24252</v>
      </c>
      <c r="D6" s="446">
        <v>42113</v>
      </c>
      <c r="E6" s="374">
        <v>66365</v>
      </c>
      <c r="F6" s="122" t="s">
        <v>469</v>
      </c>
      <c r="G6" s="447">
        <v>26059</v>
      </c>
      <c r="H6" s="447">
        <v>4637</v>
      </c>
      <c r="I6" s="374">
        <v>30696</v>
      </c>
      <c r="J6" s="476"/>
    </row>
    <row r="7" spans="1:10" ht="12.75" customHeight="1">
      <c r="A7" s="121" t="s">
        <v>9</v>
      </c>
      <c r="B7" s="122" t="s">
        <v>301</v>
      </c>
      <c r="C7" s="446"/>
      <c r="D7" s="446"/>
      <c r="E7" s="374"/>
      <c r="F7" s="122" t="s">
        <v>139</v>
      </c>
      <c r="G7" s="447">
        <v>94601</v>
      </c>
      <c r="H7" s="447">
        <v>15233</v>
      </c>
      <c r="I7" s="374">
        <v>109834</v>
      </c>
      <c r="J7" s="476"/>
    </row>
    <row r="8" spans="1:10" ht="12.75" customHeight="1">
      <c r="A8" s="121" t="s">
        <v>10</v>
      </c>
      <c r="B8" s="122" t="s">
        <v>104</v>
      </c>
      <c r="C8" s="446">
        <v>45050</v>
      </c>
      <c r="D8" s="446">
        <v>-3800</v>
      </c>
      <c r="E8" s="374">
        <v>45050</v>
      </c>
      <c r="F8" s="122" t="s">
        <v>114</v>
      </c>
      <c r="G8" s="447">
        <v>24240</v>
      </c>
      <c r="H8" s="447"/>
      <c r="I8" s="374">
        <v>24240</v>
      </c>
      <c r="J8" s="476"/>
    </row>
    <row r="9" spans="1:10" ht="12.75" customHeight="1">
      <c r="A9" s="295" t="s">
        <v>11</v>
      </c>
      <c r="B9" s="273" t="s">
        <v>323</v>
      </c>
      <c r="C9" s="447">
        <v>26387</v>
      </c>
      <c r="D9" s="447">
        <v>4209</v>
      </c>
      <c r="E9" s="374">
        <v>29212</v>
      </c>
      <c r="F9" s="260" t="s">
        <v>115</v>
      </c>
      <c r="G9" s="447">
        <v>11753</v>
      </c>
      <c r="H9" s="447">
        <v>347</v>
      </c>
      <c r="I9" s="374">
        <v>12100</v>
      </c>
      <c r="J9" s="476"/>
    </row>
    <row r="10" spans="1:10" ht="12.75" customHeight="1">
      <c r="A10" s="295" t="s">
        <v>12</v>
      </c>
      <c r="B10" s="273" t="s">
        <v>281</v>
      </c>
      <c r="C10" s="447"/>
      <c r="D10" s="447">
        <v>200</v>
      </c>
      <c r="E10" s="374">
        <v>200</v>
      </c>
      <c r="F10" s="260" t="s">
        <v>38</v>
      </c>
      <c r="G10" s="447">
        <v>3000</v>
      </c>
      <c r="H10" s="447">
        <v>74</v>
      </c>
      <c r="I10" s="374">
        <v>3074</v>
      </c>
      <c r="J10" s="476"/>
    </row>
    <row r="11" spans="1:10" ht="12.75" customHeight="1">
      <c r="A11" s="121" t="s">
        <v>13</v>
      </c>
      <c r="B11" s="122" t="s">
        <v>382</v>
      </c>
      <c r="C11" s="446"/>
      <c r="D11" s="446"/>
      <c r="E11" s="374"/>
      <c r="F11" s="21" t="s">
        <v>470</v>
      </c>
      <c r="G11" s="374">
        <v>5586</v>
      </c>
      <c r="H11" s="374"/>
      <c r="I11" s="374">
        <v>5586</v>
      </c>
      <c r="J11" s="476"/>
    </row>
    <row r="12" spans="1:10" ht="12.75" customHeight="1">
      <c r="A12" s="121" t="s">
        <v>14</v>
      </c>
      <c r="B12" s="21"/>
      <c r="C12" s="448"/>
      <c r="D12" s="448"/>
      <c r="E12" s="374"/>
      <c r="F12" s="21"/>
      <c r="G12" s="374"/>
      <c r="H12" s="374"/>
      <c r="I12" s="374"/>
      <c r="J12" s="476"/>
    </row>
    <row r="13" spans="1:10" ht="12.75" customHeight="1">
      <c r="A13" s="121" t="s">
        <v>15</v>
      </c>
      <c r="B13" s="174"/>
      <c r="C13" s="449"/>
      <c r="D13" s="449"/>
      <c r="E13" s="450"/>
      <c r="F13" s="21"/>
      <c r="G13" s="374"/>
      <c r="H13" s="374"/>
      <c r="I13" s="374"/>
      <c r="J13" s="476"/>
    </row>
    <row r="14" spans="1:10" ht="12.75" customHeight="1">
      <c r="A14" s="121" t="s">
        <v>16</v>
      </c>
      <c r="B14" s="21"/>
      <c r="C14" s="448"/>
      <c r="D14" s="448"/>
      <c r="E14" s="374"/>
      <c r="F14" s="21"/>
      <c r="G14" s="374"/>
      <c r="H14" s="374"/>
      <c r="I14" s="374"/>
      <c r="J14" s="476"/>
    </row>
    <row r="15" spans="1:10" ht="12.75" customHeight="1">
      <c r="A15" s="121" t="s">
        <v>17</v>
      </c>
      <c r="B15" s="21"/>
      <c r="C15" s="448"/>
      <c r="D15" s="448"/>
      <c r="E15" s="374"/>
      <c r="F15" s="21"/>
      <c r="G15" s="374"/>
      <c r="H15" s="374"/>
      <c r="I15" s="374"/>
      <c r="J15" s="476"/>
    </row>
    <row r="16" spans="1:10" ht="12.75" customHeight="1" thickBot="1">
      <c r="A16" s="121" t="s">
        <v>18</v>
      </c>
      <c r="B16" s="28"/>
      <c r="C16" s="451"/>
      <c r="D16" s="451"/>
      <c r="E16" s="452"/>
      <c r="F16" s="28"/>
      <c r="G16" s="452"/>
      <c r="H16" s="452"/>
      <c r="I16" s="452"/>
      <c r="J16" s="476"/>
    </row>
    <row r="17" spans="1:10" ht="19.5" customHeight="1" thickBot="1" thickTop="1">
      <c r="A17" s="123" t="s">
        <v>19</v>
      </c>
      <c r="B17" s="53" t="s">
        <v>383</v>
      </c>
      <c r="C17" s="453">
        <v>255755</v>
      </c>
      <c r="D17" s="453">
        <v>50663</v>
      </c>
      <c r="E17" s="454">
        <f>SUM(E5:E16)</f>
        <v>308834</v>
      </c>
      <c r="F17" s="282" t="s">
        <v>287</v>
      </c>
      <c r="G17" s="463">
        <v>267971</v>
      </c>
      <c r="H17" s="463">
        <v>52181</v>
      </c>
      <c r="I17" s="463">
        <f>SUM(I5:I16)</f>
        <v>320152</v>
      </c>
      <c r="J17" s="476"/>
    </row>
    <row r="18" spans="1:10" ht="12.75" customHeight="1">
      <c r="A18" s="124" t="s">
        <v>20</v>
      </c>
      <c r="B18" s="125" t="s">
        <v>284</v>
      </c>
      <c r="C18" s="455">
        <v>61209</v>
      </c>
      <c r="D18" s="455">
        <v>-14213</v>
      </c>
      <c r="E18" s="456">
        <v>46996</v>
      </c>
      <c r="F18" s="136" t="s">
        <v>121</v>
      </c>
      <c r="G18" s="464"/>
      <c r="H18" s="464"/>
      <c r="I18" s="465"/>
      <c r="J18" s="476"/>
    </row>
    <row r="19" spans="1:10" ht="12.75" customHeight="1">
      <c r="A19" s="127" t="s">
        <v>21</v>
      </c>
      <c r="B19" s="126" t="s">
        <v>131</v>
      </c>
      <c r="C19" s="457">
        <v>61209</v>
      </c>
      <c r="D19" s="457">
        <v>-14213</v>
      </c>
      <c r="E19" s="377">
        <v>61209</v>
      </c>
      <c r="F19" s="126" t="s">
        <v>286</v>
      </c>
      <c r="G19" s="466"/>
      <c r="H19" s="466"/>
      <c r="I19" s="377"/>
      <c r="J19" s="476"/>
    </row>
    <row r="20" spans="1:10" ht="12.75" customHeight="1">
      <c r="A20" s="127" t="s">
        <v>22</v>
      </c>
      <c r="B20" s="126" t="s">
        <v>132</v>
      </c>
      <c r="C20" s="457"/>
      <c r="D20" s="457"/>
      <c r="E20" s="377"/>
      <c r="F20" s="126" t="s">
        <v>95</v>
      </c>
      <c r="G20" s="466"/>
      <c r="H20" s="466"/>
      <c r="I20" s="377"/>
      <c r="J20" s="476"/>
    </row>
    <row r="21" spans="1:10" ht="12.75" customHeight="1">
      <c r="A21" s="127" t="s">
        <v>23</v>
      </c>
      <c r="B21" s="126" t="s">
        <v>137</v>
      </c>
      <c r="C21" s="457"/>
      <c r="D21" s="457"/>
      <c r="E21" s="377"/>
      <c r="F21" s="126" t="s">
        <v>96</v>
      </c>
      <c r="G21" s="466"/>
      <c r="H21" s="466"/>
      <c r="I21" s="377"/>
      <c r="J21" s="476"/>
    </row>
    <row r="22" spans="1:10" ht="12.75" customHeight="1">
      <c r="A22" s="127" t="s">
        <v>24</v>
      </c>
      <c r="B22" s="126" t="s">
        <v>138</v>
      </c>
      <c r="C22" s="457"/>
      <c r="D22" s="457"/>
      <c r="E22" s="377"/>
      <c r="F22" s="125" t="s">
        <v>140</v>
      </c>
      <c r="G22" s="466"/>
      <c r="H22" s="466"/>
      <c r="I22" s="377"/>
      <c r="J22" s="476"/>
    </row>
    <row r="23" spans="1:10" ht="12.75" customHeight="1">
      <c r="A23" s="127" t="s">
        <v>25</v>
      </c>
      <c r="B23" s="126" t="s">
        <v>285</v>
      </c>
      <c r="C23" s="457"/>
      <c r="D23" s="457"/>
      <c r="E23" s="458">
        <f>+E24+E25</f>
        <v>0</v>
      </c>
      <c r="F23" s="126" t="s">
        <v>122</v>
      </c>
      <c r="G23" s="466"/>
      <c r="H23" s="466"/>
      <c r="I23" s="377"/>
      <c r="J23" s="476"/>
    </row>
    <row r="24" spans="1:10" ht="12.75" customHeight="1">
      <c r="A24" s="124" t="s">
        <v>26</v>
      </c>
      <c r="B24" s="125" t="s">
        <v>282</v>
      </c>
      <c r="C24" s="455"/>
      <c r="D24" s="455"/>
      <c r="E24" s="459"/>
      <c r="F24" s="120" t="s">
        <v>365</v>
      </c>
      <c r="G24" s="447"/>
      <c r="H24" s="447"/>
      <c r="I24" s="377"/>
      <c r="J24" s="476"/>
    </row>
    <row r="25" spans="1:10" ht="12.75" customHeight="1">
      <c r="A25" s="127" t="s">
        <v>27</v>
      </c>
      <c r="B25" s="126" t="s">
        <v>283</v>
      </c>
      <c r="C25" s="457"/>
      <c r="D25" s="457"/>
      <c r="E25" s="377"/>
      <c r="F25" s="122" t="s">
        <v>371</v>
      </c>
      <c r="G25" s="447"/>
      <c r="H25" s="447"/>
      <c r="I25" s="377"/>
      <c r="J25" s="476"/>
    </row>
    <row r="26" spans="1:10" ht="12.75" customHeight="1">
      <c r="A26" s="121" t="s">
        <v>28</v>
      </c>
      <c r="B26" s="126" t="s">
        <v>376</v>
      </c>
      <c r="C26" s="457"/>
      <c r="D26" s="457"/>
      <c r="E26" s="377"/>
      <c r="F26" s="122" t="s">
        <v>372</v>
      </c>
      <c r="G26" s="447"/>
      <c r="H26" s="447"/>
      <c r="I26" s="377"/>
      <c r="J26" s="476"/>
    </row>
    <row r="27" spans="1:10" ht="12.75" customHeight="1" thickBot="1">
      <c r="A27" s="156" t="s">
        <v>29</v>
      </c>
      <c r="B27" s="125" t="s">
        <v>468</v>
      </c>
      <c r="C27" s="455"/>
      <c r="D27" s="455"/>
      <c r="E27" s="459"/>
      <c r="F27" s="176"/>
      <c r="G27" s="374"/>
      <c r="H27" s="374"/>
      <c r="I27" s="377"/>
      <c r="J27" s="476"/>
    </row>
    <row r="28" spans="1:10" ht="21" customHeight="1" thickBot="1">
      <c r="A28" s="123" t="s">
        <v>30</v>
      </c>
      <c r="B28" s="53" t="s">
        <v>384</v>
      </c>
      <c r="C28" s="453">
        <v>61209</v>
      </c>
      <c r="D28" s="453">
        <v>-14213</v>
      </c>
      <c r="E28" s="460">
        <f>+E18+E23+E26+E27</f>
        <v>46996</v>
      </c>
      <c r="F28" s="53" t="s">
        <v>386</v>
      </c>
      <c r="G28" s="467"/>
      <c r="H28" s="467"/>
      <c r="I28" s="468">
        <f>SUM(I18:I27)</f>
        <v>0</v>
      </c>
      <c r="J28" s="476"/>
    </row>
    <row r="29" spans="1:10" ht="18.75" customHeight="1" thickBot="1">
      <c r="A29" s="123" t="s">
        <v>31</v>
      </c>
      <c r="B29" s="129" t="s">
        <v>385</v>
      </c>
      <c r="C29" s="461">
        <v>316964</v>
      </c>
      <c r="D29" s="461">
        <v>36450</v>
      </c>
      <c r="E29" s="462">
        <v>353414</v>
      </c>
      <c r="F29" s="129" t="s">
        <v>387</v>
      </c>
      <c r="G29" s="461">
        <v>267961</v>
      </c>
      <c r="H29" s="461">
        <v>52181</v>
      </c>
      <c r="I29" s="462">
        <f>+I17+I28</f>
        <v>320152</v>
      </c>
      <c r="J29" s="476"/>
    </row>
    <row r="30" spans="1:10" ht="18.75" customHeight="1" thickBot="1">
      <c r="A30" s="123" t="s">
        <v>32</v>
      </c>
      <c r="B30" s="129" t="s">
        <v>99</v>
      </c>
      <c r="C30" s="461"/>
      <c r="D30" s="461"/>
      <c r="E30" s="462"/>
      <c r="F30" s="129" t="s">
        <v>100</v>
      </c>
      <c r="G30" s="461"/>
      <c r="H30" s="461"/>
      <c r="I30" s="462" t="str">
        <f>IF(E17-I17&gt;0,E17-I17,"-")</f>
        <v>-</v>
      </c>
      <c r="J30" s="476"/>
    </row>
    <row r="31" spans="1:10" ht="18.75" customHeight="1" thickBot="1">
      <c r="A31" s="123" t="s">
        <v>33</v>
      </c>
      <c r="B31" s="129" t="s">
        <v>141</v>
      </c>
      <c r="C31" s="271"/>
      <c r="D31" s="271"/>
      <c r="E31" s="130" t="str">
        <f>IF(E17+E28-I29&lt;0,I29-(E17+E28),"-")</f>
        <v>-</v>
      </c>
      <c r="F31" s="129" t="s">
        <v>142</v>
      </c>
      <c r="G31" s="461"/>
      <c r="H31" s="461"/>
      <c r="I31" s="462"/>
      <c r="J31" s="476"/>
    </row>
    <row r="32" spans="2:8" ht="18.75">
      <c r="B32" s="477"/>
      <c r="C32" s="477"/>
      <c r="D32" s="477"/>
      <c r="E32" s="477"/>
      <c r="F32" s="477"/>
      <c r="G32" s="281"/>
      <c r="H32" s="281"/>
    </row>
  </sheetData>
  <sheetProtection/>
  <mergeCells count="3">
    <mergeCell ref="A3:A4"/>
    <mergeCell ref="J1:J31"/>
    <mergeCell ref="B32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 mellékleet a ../2016.(VIII.30.)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SheetLayoutView="115" workbookViewId="0" topLeftCell="A1">
      <selection activeCell="H31" sqref="H31"/>
    </sheetView>
  </sheetViews>
  <sheetFormatPr defaultColWidth="9.00390625" defaultRowHeight="12.75"/>
  <cols>
    <col min="1" max="1" width="5.625" style="26" customWidth="1"/>
    <col min="2" max="2" width="40.875" style="70" customWidth="1"/>
    <col min="3" max="3" width="12.375" style="70" customWidth="1"/>
    <col min="4" max="4" width="10.50390625" style="70" customWidth="1"/>
    <col min="5" max="5" width="10.50390625" style="26" customWidth="1"/>
    <col min="6" max="6" width="40.625" style="26" customWidth="1"/>
    <col min="7" max="7" width="11.125" style="26" customWidth="1"/>
    <col min="8" max="8" width="9.125" style="26" customWidth="1"/>
    <col min="9" max="9" width="10.625" style="26" customWidth="1"/>
    <col min="10" max="10" width="4.875" style="26" customWidth="1"/>
    <col min="11" max="16384" width="9.375" style="26" customWidth="1"/>
  </cols>
  <sheetData>
    <row r="1" spans="2:10" ht="31.5">
      <c r="B1" s="112" t="s">
        <v>98</v>
      </c>
      <c r="C1" s="112"/>
      <c r="D1" s="112"/>
      <c r="E1" s="113"/>
      <c r="F1" s="113"/>
      <c r="G1" s="113"/>
      <c r="H1" s="113"/>
      <c r="I1" s="113"/>
      <c r="J1" s="476"/>
    </row>
    <row r="2" spans="9:10" ht="14.25" thickBot="1">
      <c r="I2" s="114" t="s">
        <v>47</v>
      </c>
      <c r="J2" s="476"/>
    </row>
    <row r="3" spans="1:10" ht="13.5" thickBot="1">
      <c r="A3" s="478" t="s">
        <v>55</v>
      </c>
      <c r="B3" s="115" t="s">
        <v>42</v>
      </c>
      <c r="C3" s="257"/>
      <c r="D3" s="257"/>
      <c r="E3" s="116"/>
      <c r="F3" s="115" t="s">
        <v>43</v>
      </c>
      <c r="G3" s="272"/>
      <c r="H3" s="272"/>
      <c r="I3" s="117"/>
      <c r="J3" s="476"/>
    </row>
    <row r="4" spans="1:10" s="118" customFormat="1" ht="24.75" thickBot="1">
      <c r="A4" s="479"/>
      <c r="B4" s="71" t="s">
        <v>48</v>
      </c>
      <c r="C4" s="258" t="s">
        <v>41</v>
      </c>
      <c r="D4" s="258" t="s">
        <v>461</v>
      </c>
      <c r="E4" s="72" t="s">
        <v>463</v>
      </c>
      <c r="F4" s="71" t="s">
        <v>48</v>
      </c>
      <c r="G4" s="258" t="s">
        <v>41</v>
      </c>
      <c r="H4" s="258" t="s">
        <v>461</v>
      </c>
      <c r="I4" s="72" t="s">
        <v>463</v>
      </c>
      <c r="J4" s="476"/>
    </row>
    <row r="5" spans="1:10" ht="20.25" customHeight="1">
      <c r="A5" s="119" t="s">
        <v>7</v>
      </c>
      <c r="B5" s="120" t="s">
        <v>288</v>
      </c>
      <c r="C5" s="259"/>
      <c r="D5" s="259"/>
      <c r="E5" s="108"/>
      <c r="F5" s="120" t="s">
        <v>133</v>
      </c>
      <c r="G5" s="273">
        <v>5000</v>
      </c>
      <c r="H5" s="273">
        <v>1537</v>
      </c>
      <c r="I5" s="109">
        <v>6537</v>
      </c>
      <c r="J5" s="476"/>
    </row>
    <row r="6" spans="1:10" ht="12.75">
      <c r="A6" s="121" t="s">
        <v>8</v>
      </c>
      <c r="B6" s="122" t="s">
        <v>289</v>
      </c>
      <c r="C6" s="260"/>
      <c r="D6" s="260"/>
      <c r="E6" s="109"/>
      <c r="F6" s="122" t="s">
        <v>294</v>
      </c>
      <c r="G6" s="273"/>
      <c r="H6" s="273"/>
      <c r="I6" s="109"/>
      <c r="J6" s="476"/>
    </row>
    <row r="7" spans="1:10" ht="12.75" customHeight="1">
      <c r="A7" s="121" t="s">
        <v>9</v>
      </c>
      <c r="B7" s="122" t="s">
        <v>3</v>
      </c>
      <c r="C7" s="260"/>
      <c r="D7" s="260"/>
      <c r="E7" s="109"/>
      <c r="F7" s="122" t="s">
        <v>117</v>
      </c>
      <c r="G7" s="273">
        <v>43993</v>
      </c>
      <c r="H7" s="273"/>
      <c r="I7" s="109">
        <v>43993</v>
      </c>
      <c r="J7" s="476"/>
    </row>
    <row r="8" spans="1:10" ht="12.75" customHeight="1">
      <c r="A8" s="121" t="s">
        <v>10</v>
      </c>
      <c r="B8" s="122" t="s">
        <v>290</v>
      </c>
      <c r="C8" s="260"/>
      <c r="D8" s="260">
        <v>17268</v>
      </c>
      <c r="E8" s="109">
        <v>17268</v>
      </c>
      <c r="F8" s="122" t="s">
        <v>295</v>
      </c>
      <c r="G8" s="273"/>
      <c r="H8" s="273"/>
      <c r="I8" s="109"/>
      <c r="J8" s="476"/>
    </row>
    <row r="9" spans="1:10" ht="12.75" customHeight="1">
      <c r="A9" s="121" t="s">
        <v>11</v>
      </c>
      <c r="B9" s="122" t="s">
        <v>291</v>
      </c>
      <c r="C9" s="260"/>
      <c r="D9" s="260"/>
      <c r="E9" s="109"/>
      <c r="F9" s="122" t="s">
        <v>136</v>
      </c>
      <c r="G9" s="273"/>
      <c r="H9" s="273"/>
      <c r="I9" s="109"/>
      <c r="J9" s="476"/>
    </row>
    <row r="10" spans="1:10" ht="12.75" customHeight="1">
      <c r="A10" s="121" t="s">
        <v>12</v>
      </c>
      <c r="B10" s="122" t="s">
        <v>292</v>
      </c>
      <c r="C10" s="261"/>
      <c r="D10" s="261"/>
      <c r="E10" s="110"/>
      <c r="F10" s="177"/>
      <c r="G10" s="274"/>
      <c r="H10" s="274"/>
      <c r="I10" s="109"/>
      <c r="J10" s="476"/>
    </row>
    <row r="11" spans="1:10" ht="12.75" customHeight="1">
      <c r="A11" s="121" t="s">
        <v>13</v>
      </c>
      <c r="B11" s="21"/>
      <c r="C11" s="262"/>
      <c r="D11" s="262"/>
      <c r="E11" s="109"/>
      <c r="F11" s="177"/>
      <c r="G11" s="274"/>
      <c r="H11" s="274"/>
      <c r="I11" s="109"/>
      <c r="J11" s="476"/>
    </row>
    <row r="12" spans="1:10" ht="12.75" customHeight="1">
      <c r="A12" s="121" t="s">
        <v>14</v>
      </c>
      <c r="B12" s="21"/>
      <c r="C12" s="262"/>
      <c r="D12" s="262"/>
      <c r="E12" s="109"/>
      <c r="F12" s="178"/>
      <c r="G12" s="275"/>
      <c r="H12" s="275"/>
      <c r="I12" s="109"/>
      <c r="J12" s="476"/>
    </row>
    <row r="13" spans="1:10" ht="12.75" customHeight="1">
      <c r="A13" s="121" t="s">
        <v>15</v>
      </c>
      <c r="B13" s="175"/>
      <c r="C13" s="263"/>
      <c r="D13" s="263"/>
      <c r="E13" s="110"/>
      <c r="F13" s="177"/>
      <c r="G13" s="274"/>
      <c r="H13" s="274"/>
      <c r="I13" s="109"/>
      <c r="J13" s="476"/>
    </row>
    <row r="14" spans="1:10" ht="12.75">
      <c r="A14" s="121" t="s">
        <v>16</v>
      </c>
      <c r="B14" s="21"/>
      <c r="C14" s="264"/>
      <c r="D14" s="264"/>
      <c r="E14" s="110"/>
      <c r="F14" s="177"/>
      <c r="G14" s="274"/>
      <c r="H14" s="274"/>
      <c r="I14" s="109"/>
      <c r="J14" s="476"/>
    </row>
    <row r="15" spans="1:10" ht="12.75" customHeight="1" thickBot="1">
      <c r="A15" s="156" t="s">
        <v>17</v>
      </c>
      <c r="B15" s="176"/>
      <c r="C15" s="265"/>
      <c r="D15" s="265"/>
      <c r="E15" s="158"/>
      <c r="F15" s="157" t="s">
        <v>38</v>
      </c>
      <c r="G15" s="273"/>
      <c r="H15" s="273"/>
      <c r="I15" s="109"/>
      <c r="J15" s="476"/>
    </row>
    <row r="16" spans="1:10" ht="21.75" customHeight="1" thickBot="1">
      <c r="A16" s="123" t="s">
        <v>18</v>
      </c>
      <c r="B16" s="53" t="s">
        <v>302</v>
      </c>
      <c r="C16" s="266"/>
      <c r="D16" s="266">
        <v>17268</v>
      </c>
      <c r="E16" s="111">
        <f>+E5+E7+E8+E10+E11+E12+E13+E14+E15</f>
        <v>17268</v>
      </c>
      <c r="F16" s="53" t="s">
        <v>303</v>
      </c>
      <c r="G16" s="276">
        <v>48993</v>
      </c>
      <c r="H16" s="276">
        <v>1537</v>
      </c>
      <c r="I16" s="227">
        <f>+I5+I7+I9+I10+I11+I12+I13+I14+I15</f>
        <v>50530</v>
      </c>
      <c r="J16" s="476"/>
    </row>
    <row r="17" spans="1:10" ht="12.75" customHeight="1">
      <c r="A17" s="119" t="s">
        <v>19</v>
      </c>
      <c r="B17" s="132" t="s">
        <v>154</v>
      </c>
      <c r="C17" s="267"/>
      <c r="D17" s="267"/>
      <c r="E17" s="139">
        <f>+E18+E19+E20+E21+E22</f>
        <v>0</v>
      </c>
      <c r="F17" s="126" t="s">
        <v>121</v>
      </c>
      <c r="G17" s="277"/>
      <c r="H17" s="277"/>
      <c r="I17" s="41"/>
      <c r="J17" s="476"/>
    </row>
    <row r="18" spans="1:10" ht="12.75" customHeight="1">
      <c r="A18" s="121" t="s">
        <v>20</v>
      </c>
      <c r="B18" s="133" t="s">
        <v>143</v>
      </c>
      <c r="C18" s="268"/>
      <c r="D18" s="268"/>
      <c r="E18" s="41"/>
      <c r="F18" s="126" t="s">
        <v>124</v>
      </c>
      <c r="G18" s="277"/>
      <c r="H18" s="277"/>
      <c r="I18" s="41"/>
      <c r="J18" s="476"/>
    </row>
    <row r="19" spans="1:10" ht="12.75" customHeight="1">
      <c r="A19" s="119" t="s">
        <v>21</v>
      </c>
      <c r="B19" s="133" t="s">
        <v>144</v>
      </c>
      <c r="C19" s="268"/>
      <c r="D19" s="268"/>
      <c r="E19" s="41"/>
      <c r="F19" s="126" t="s">
        <v>95</v>
      </c>
      <c r="G19" s="277"/>
      <c r="H19" s="277"/>
      <c r="I19" s="41"/>
      <c r="J19" s="476"/>
    </row>
    <row r="20" spans="1:10" ht="12.75" customHeight="1">
      <c r="A20" s="121" t="s">
        <v>22</v>
      </c>
      <c r="B20" s="133" t="s">
        <v>145</v>
      </c>
      <c r="C20" s="268"/>
      <c r="D20" s="268"/>
      <c r="E20" s="41"/>
      <c r="F20" s="126" t="s">
        <v>96</v>
      </c>
      <c r="G20" s="277"/>
      <c r="H20" s="277"/>
      <c r="I20" s="41"/>
      <c r="J20" s="476"/>
    </row>
    <row r="21" spans="1:10" ht="12.75" customHeight="1">
      <c r="A21" s="119" t="s">
        <v>23</v>
      </c>
      <c r="B21" s="133" t="s">
        <v>146</v>
      </c>
      <c r="C21" s="268"/>
      <c r="D21" s="268"/>
      <c r="E21" s="41"/>
      <c r="F21" s="125" t="s">
        <v>140</v>
      </c>
      <c r="G21" s="277"/>
      <c r="H21" s="277"/>
      <c r="I21" s="41"/>
      <c r="J21" s="476"/>
    </row>
    <row r="22" spans="1:10" ht="12.75" customHeight="1">
      <c r="A22" s="121" t="s">
        <v>24</v>
      </c>
      <c r="B22" s="134" t="s">
        <v>147</v>
      </c>
      <c r="C22" s="134"/>
      <c r="D22" s="134"/>
      <c r="E22" s="41"/>
      <c r="F22" s="126" t="s">
        <v>125</v>
      </c>
      <c r="G22" s="277"/>
      <c r="H22" s="277"/>
      <c r="I22" s="41"/>
      <c r="J22" s="476"/>
    </row>
    <row r="23" spans="1:10" ht="12.75" customHeight="1">
      <c r="A23" s="119" t="s">
        <v>25</v>
      </c>
      <c r="B23" s="135" t="s">
        <v>148</v>
      </c>
      <c r="C23" s="135"/>
      <c r="D23" s="135"/>
      <c r="E23" s="128">
        <f>+E24+E25+E26+E27+E28</f>
        <v>0</v>
      </c>
      <c r="F23" s="136" t="s">
        <v>123</v>
      </c>
      <c r="G23" s="277"/>
      <c r="H23" s="277"/>
      <c r="I23" s="41"/>
      <c r="J23" s="476"/>
    </row>
    <row r="24" spans="1:10" ht="12.75" customHeight="1">
      <c r="A24" s="121" t="s">
        <v>26</v>
      </c>
      <c r="B24" s="134" t="s">
        <v>149</v>
      </c>
      <c r="C24" s="134"/>
      <c r="D24" s="134"/>
      <c r="E24" s="41"/>
      <c r="F24" s="136" t="s">
        <v>296</v>
      </c>
      <c r="G24" s="277"/>
      <c r="H24" s="277"/>
      <c r="I24" s="41"/>
      <c r="J24" s="476"/>
    </row>
    <row r="25" spans="1:10" ht="12.75" customHeight="1">
      <c r="A25" s="119" t="s">
        <v>27</v>
      </c>
      <c r="B25" s="134" t="s">
        <v>150</v>
      </c>
      <c r="C25" s="134"/>
      <c r="D25" s="134"/>
      <c r="E25" s="41"/>
      <c r="F25" s="131"/>
      <c r="G25" s="278"/>
      <c r="H25" s="278"/>
      <c r="I25" s="41"/>
      <c r="J25" s="476"/>
    </row>
    <row r="26" spans="1:10" ht="12.75" customHeight="1">
      <c r="A26" s="121" t="s">
        <v>28</v>
      </c>
      <c r="B26" s="133" t="s">
        <v>151</v>
      </c>
      <c r="C26" s="268"/>
      <c r="D26" s="268"/>
      <c r="E26" s="41"/>
      <c r="F26" s="51"/>
      <c r="G26" s="279"/>
      <c r="H26" s="279"/>
      <c r="I26" s="41"/>
      <c r="J26" s="476"/>
    </row>
    <row r="27" spans="1:10" ht="12.75" customHeight="1">
      <c r="A27" s="119" t="s">
        <v>29</v>
      </c>
      <c r="B27" s="137" t="s">
        <v>152</v>
      </c>
      <c r="C27" s="269"/>
      <c r="D27" s="269"/>
      <c r="E27" s="41"/>
      <c r="F27" s="21"/>
      <c r="G27" s="279"/>
      <c r="H27" s="279"/>
      <c r="I27" s="41"/>
      <c r="J27" s="476"/>
    </row>
    <row r="28" spans="1:10" ht="12.75" customHeight="1" thickBot="1">
      <c r="A28" s="121" t="s">
        <v>30</v>
      </c>
      <c r="B28" s="138" t="s">
        <v>153</v>
      </c>
      <c r="C28" s="270"/>
      <c r="D28" s="270"/>
      <c r="E28" s="41"/>
      <c r="F28" s="51"/>
      <c r="G28" s="279"/>
      <c r="H28" s="279"/>
      <c r="I28" s="41"/>
      <c r="J28" s="476"/>
    </row>
    <row r="29" spans="1:10" ht="21.75" customHeight="1" thickBot="1">
      <c r="A29" s="123" t="s">
        <v>31</v>
      </c>
      <c r="B29" s="53" t="s">
        <v>293</v>
      </c>
      <c r="C29" s="341"/>
      <c r="D29" s="341"/>
      <c r="E29" s="342">
        <f>+E17+E23</f>
        <v>0</v>
      </c>
      <c r="F29" s="343" t="s">
        <v>297</v>
      </c>
      <c r="G29" s="344"/>
      <c r="H29" s="344"/>
      <c r="I29" s="345">
        <f>SUM(I17:I28)</f>
        <v>0</v>
      </c>
      <c r="J29" s="476"/>
    </row>
    <row r="30" spans="1:10" ht="13.5" thickBot="1">
      <c r="A30" s="123" t="s">
        <v>32</v>
      </c>
      <c r="B30" s="340" t="s">
        <v>298</v>
      </c>
      <c r="C30" s="123"/>
      <c r="D30" s="123">
        <v>17268</v>
      </c>
      <c r="E30" s="346">
        <f>+E16+E29</f>
        <v>17268</v>
      </c>
      <c r="F30" s="123" t="s">
        <v>299</v>
      </c>
      <c r="G30" s="123">
        <v>48993</v>
      </c>
      <c r="H30" s="123">
        <v>1537</v>
      </c>
      <c r="I30" s="346">
        <f>+I16+I29</f>
        <v>50530</v>
      </c>
      <c r="J30" s="476"/>
    </row>
    <row r="31" spans="1:10" ht="13.5" thickBot="1">
      <c r="A31" s="123" t="s">
        <v>33</v>
      </c>
      <c r="B31" s="340" t="s">
        <v>99</v>
      </c>
      <c r="C31" s="123"/>
      <c r="D31" s="123"/>
      <c r="E31" s="346"/>
      <c r="F31" s="123" t="s">
        <v>100</v>
      </c>
      <c r="G31" s="123"/>
      <c r="H31" s="123"/>
      <c r="I31" s="346" t="str">
        <f>IF(E16-I16&gt;0,E16-I16,"-")</f>
        <v>-</v>
      </c>
      <c r="J31" s="476"/>
    </row>
    <row r="32" spans="1:10" ht="13.5" thickBot="1">
      <c r="A32" s="123" t="s">
        <v>34</v>
      </c>
      <c r="B32" s="340" t="s">
        <v>141</v>
      </c>
      <c r="C32" s="123"/>
      <c r="D32" s="123"/>
      <c r="E32" s="346" t="str">
        <f>IF(E16+E29-I25&lt;0,I25-(E16+E29),"-")</f>
        <v>-</v>
      </c>
      <c r="F32" s="123" t="s">
        <v>142</v>
      </c>
      <c r="G32" s="123"/>
      <c r="H32" s="123"/>
      <c r="I32" s="346"/>
      <c r="J32" s="476"/>
    </row>
  </sheetData>
  <sheetProtection/>
  <mergeCells count="2">
    <mergeCell ref="A3:A4"/>
    <mergeCell ref="J1:J3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&amp;R2.2. melléklet a ../2016.(VIII.30.)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4" t="s">
        <v>90</v>
      </c>
      <c r="E1" s="57" t="s">
        <v>94</v>
      </c>
    </row>
    <row r="3" spans="1:5" ht="12.75">
      <c r="A3" s="58"/>
      <c r="B3" s="59"/>
      <c r="C3" s="58"/>
      <c r="D3" s="61"/>
      <c r="E3" s="59"/>
    </row>
    <row r="4" spans="1:5" ht="15.75">
      <c r="A4" s="42" t="str">
        <f>+ÖSSZEFÜGGÉSEK!A5</f>
        <v>2016. évi előirányzat BEVÉTELEK</v>
      </c>
      <c r="B4" s="60"/>
      <c r="C4" s="68"/>
      <c r="D4" s="61"/>
      <c r="E4" s="59"/>
    </row>
    <row r="5" spans="1:5" ht="12.75">
      <c r="A5" s="58"/>
      <c r="B5" s="59"/>
      <c r="C5" s="58"/>
      <c r="D5" s="61"/>
      <c r="E5" s="59"/>
    </row>
    <row r="6" spans="1:5" ht="12.75">
      <c r="A6" s="58" t="s">
        <v>424</v>
      </c>
      <c r="B6" s="59">
        <f>+'1.1.sz.mell.'!E61</f>
        <v>323686</v>
      </c>
      <c r="C6" s="58" t="s">
        <v>388</v>
      </c>
      <c r="D6" s="61">
        <f>+'2.1.sz.mell  '!E17+'2.2.sz.mell  '!E16</f>
        <v>326102</v>
      </c>
      <c r="E6" s="59">
        <f aca="true" t="shared" si="0" ref="E6:E15">+B6-D6</f>
        <v>-2416</v>
      </c>
    </row>
    <row r="7" spans="1:5" ht="12.75">
      <c r="A7" s="58" t="s">
        <v>425</v>
      </c>
      <c r="B7" s="59">
        <f>+'1.1.sz.mell.'!E85</f>
        <v>46996</v>
      </c>
      <c r="C7" s="58" t="s">
        <v>389</v>
      </c>
      <c r="D7" s="61">
        <f>+'2.1.sz.mell  '!E28+'2.2.sz.mell  '!E29</f>
        <v>46996</v>
      </c>
      <c r="E7" s="59">
        <f t="shared" si="0"/>
        <v>0</v>
      </c>
    </row>
    <row r="8" spans="1:5" ht="12.75">
      <c r="A8" s="58" t="s">
        <v>426</v>
      </c>
      <c r="B8" s="59">
        <f>+'1.1.sz.mell.'!E86</f>
        <v>370682</v>
      </c>
      <c r="C8" s="58" t="s">
        <v>390</v>
      </c>
      <c r="D8" s="61">
        <f>+'2.1.sz.mell  '!E29+'2.2.sz.mell  '!E30</f>
        <v>370682</v>
      </c>
      <c r="E8" s="59">
        <f t="shared" si="0"/>
        <v>0</v>
      </c>
    </row>
    <row r="9" spans="1:5" ht="12.75">
      <c r="A9" s="58"/>
      <c r="B9" s="59"/>
      <c r="C9" s="58"/>
      <c r="D9" s="61"/>
      <c r="E9" s="59"/>
    </row>
    <row r="10" spans="1:5" ht="12.75">
      <c r="A10" s="58"/>
      <c r="B10" s="59"/>
      <c r="C10" s="58"/>
      <c r="D10" s="61"/>
      <c r="E10" s="59"/>
    </row>
    <row r="11" spans="1:5" ht="15.75">
      <c r="A11" s="42" t="str">
        <f>+ÖSSZEFÜGGÉSEK!A12</f>
        <v>2016. évi előirányzat KIADÁSOK</v>
      </c>
      <c r="B11" s="60"/>
      <c r="C11" s="68"/>
      <c r="D11" s="61"/>
      <c r="E11" s="59"/>
    </row>
    <row r="12" spans="1:5" ht="12.75">
      <c r="A12" s="58"/>
      <c r="B12" s="59"/>
      <c r="C12" s="58"/>
      <c r="D12" s="61"/>
      <c r="E12" s="59"/>
    </row>
    <row r="13" spans="1:5" ht="12.75">
      <c r="A13" s="58" t="s">
        <v>427</v>
      </c>
      <c r="B13" s="59">
        <f>+'1.1.sz.mell.'!E126</f>
        <v>365096</v>
      </c>
      <c r="C13" s="58" t="s">
        <v>391</v>
      </c>
      <c r="D13" s="61">
        <f>+'2.1.sz.mell  '!I17+'2.2.sz.mell  '!I16</f>
        <v>370682</v>
      </c>
      <c r="E13" s="59">
        <f t="shared" si="0"/>
        <v>-5586</v>
      </c>
    </row>
    <row r="14" spans="1:5" ht="12.75">
      <c r="A14" s="58" t="s">
        <v>428</v>
      </c>
      <c r="B14" s="59">
        <f>+'1.1.sz.mell.'!E151</f>
        <v>5586</v>
      </c>
      <c r="C14" s="58" t="s">
        <v>392</v>
      </c>
      <c r="D14" s="61">
        <f>+'2.1.sz.mell  '!I28+'2.2.sz.mell  '!I29</f>
        <v>0</v>
      </c>
      <c r="E14" s="59">
        <f t="shared" si="0"/>
        <v>5586</v>
      </c>
    </row>
    <row r="15" spans="1:5" ht="12.75">
      <c r="A15" s="58" t="s">
        <v>429</v>
      </c>
      <c r="B15" s="59">
        <f>+'1.1.sz.mell.'!E152</f>
        <v>370682</v>
      </c>
      <c r="C15" s="58" t="s">
        <v>393</v>
      </c>
      <c r="D15" s="61">
        <f>+'2.1.sz.mell  '!I29+'2.2.sz.mell  '!I30</f>
        <v>370682</v>
      </c>
      <c r="E15" s="59">
        <f t="shared" si="0"/>
        <v>0</v>
      </c>
    </row>
    <row r="16" spans="1:5" ht="12.75">
      <c r="A16" s="55"/>
      <c r="B16" s="55"/>
      <c r="C16" s="58"/>
      <c r="D16" s="61"/>
      <c r="E16" s="56"/>
    </row>
    <row r="17" spans="1:5" ht="12.75">
      <c r="A17" s="55"/>
      <c r="B17" s="55"/>
      <c r="C17" s="55"/>
      <c r="D17" s="55"/>
      <c r="E17" s="55"/>
    </row>
    <row r="18" spans="1:5" ht="12.75">
      <c r="A18" s="55"/>
      <c r="B18" s="55"/>
      <c r="C18" s="55"/>
      <c r="D18" s="55"/>
      <c r="E18" s="55"/>
    </row>
    <row r="19" spans="1:5" ht="12.75">
      <c r="A19" s="55"/>
      <c r="B19" s="55"/>
      <c r="C19" s="55"/>
      <c r="D19" s="55"/>
      <c r="E19" s="55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G23" sqref="G23"/>
    </sheetView>
  </sheetViews>
  <sheetFormatPr defaultColWidth="9.00390625" defaultRowHeight="12.75"/>
  <cols>
    <col min="1" max="1" width="39.625" style="19" customWidth="1"/>
    <col min="2" max="2" width="14.00390625" style="18" customWidth="1"/>
    <col min="3" max="3" width="14.375" style="18" customWidth="1"/>
    <col min="4" max="4" width="14.125" style="18" customWidth="1"/>
    <col min="5" max="6" width="13.375" style="18" customWidth="1"/>
    <col min="7" max="7" width="13.875" style="26" customWidth="1"/>
    <col min="8" max="9" width="12.875" style="18" customWidth="1"/>
    <col min="10" max="10" width="13.875" style="18" customWidth="1"/>
    <col min="11" max="16384" width="9.375" style="18" customWidth="1"/>
  </cols>
  <sheetData>
    <row r="1" spans="1:7" ht="25.5" customHeight="1">
      <c r="A1" s="480" t="s">
        <v>0</v>
      </c>
      <c r="B1" s="480"/>
      <c r="C1" s="480"/>
      <c r="D1" s="480"/>
      <c r="E1" s="480"/>
      <c r="F1" s="480"/>
      <c r="G1" s="480"/>
    </row>
    <row r="2" spans="1:7" ht="28.5" customHeight="1" thickBot="1">
      <c r="A2" s="70"/>
      <c r="B2" s="26"/>
      <c r="C2" s="26"/>
      <c r="D2" s="26"/>
      <c r="E2" s="26"/>
      <c r="F2" s="26"/>
      <c r="G2" s="22" t="s">
        <v>47</v>
      </c>
    </row>
    <row r="3" spans="1:7" s="20" customFormat="1" ht="44.25" customHeight="1" thickBot="1">
      <c r="A3" s="71" t="s">
        <v>51</v>
      </c>
      <c r="B3" s="72" t="s">
        <v>52</v>
      </c>
      <c r="C3" s="72" t="s">
        <v>53</v>
      </c>
      <c r="D3" s="72" t="str">
        <f>+CONCATENATE("Felhasználás   ",LEFT(ÖSSZEFÜGGÉSEK!A5,4)-1,". XII. 31-ig")</f>
        <v>Felhasználás   2015. XII. 31-ig</v>
      </c>
      <c r="E3" s="72" t="str">
        <f>+'1.1.sz.mell.'!E3</f>
        <v>Mód. Előir.</v>
      </c>
      <c r="F3" s="252" t="s">
        <v>466</v>
      </c>
      <c r="G3" s="23" t="s">
        <v>467</v>
      </c>
    </row>
    <row r="4" spans="1:7" s="26" customFormat="1" ht="12" customHeight="1" thickBot="1">
      <c r="A4" s="24" t="s">
        <v>394</v>
      </c>
      <c r="B4" s="25" t="s">
        <v>395</v>
      </c>
      <c r="C4" s="25" t="s">
        <v>396</v>
      </c>
      <c r="D4" s="25" t="s">
        <v>398</v>
      </c>
      <c r="E4" s="25" t="s">
        <v>397</v>
      </c>
      <c r="F4" s="253"/>
      <c r="G4" s="210"/>
    </row>
    <row r="5" spans="1:7" ht="15.75" customHeight="1">
      <c r="A5" s="201" t="s">
        <v>451</v>
      </c>
      <c r="B5" s="13">
        <v>600</v>
      </c>
      <c r="C5" s="203" t="s">
        <v>450</v>
      </c>
      <c r="D5" s="13"/>
      <c r="E5" s="13">
        <v>600</v>
      </c>
      <c r="F5" s="254"/>
      <c r="G5" s="27">
        <v>600</v>
      </c>
    </row>
    <row r="6" spans="1:7" ht="15.75" customHeight="1">
      <c r="A6" s="201" t="s">
        <v>452</v>
      </c>
      <c r="B6" s="13">
        <v>600</v>
      </c>
      <c r="C6" s="203" t="s">
        <v>450</v>
      </c>
      <c r="D6" s="13"/>
      <c r="E6" s="13">
        <v>600</v>
      </c>
      <c r="F6" s="254"/>
      <c r="G6" s="27">
        <v>600</v>
      </c>
    </row>
    <row r="7" spans="1:7" ht="15.75" customHeight="1">
      <c r="A7" s="201" t="s">
        <v>453</v>
      </c>
      <c r="B7" s="13">
        <v>350</v>
      </c>
      <c r="C7" s="203" t="s">
        <v>450</v>
      </c>
      <c r="D7" s="13"/>
      <c r="E7" s="13">
        <v>350</v>
      </c>
      <c r="F7" s="254"/>
      <c r="G7" s="27">
        <v>350</v>
      </c>
    </row>
    <row r="8" spans="1:7" ht="15.75" customHeight="1">
      <c r="A8" s="202" t="s">
        <v>454</v>
      </c>
      <c r="B8" s="13">
        <v>250</v>
      </c>
      <c r="C8" s="203" t="s">
        <v>450</v>
      </c>
      <c r="D8" s="13"/>
      <c r="E8" s="13">
        <v>250</v>
      </c>
      <c r="F8" s="254"/>
      <c r="G8" s="27">
        <v>250</v>
      </c>
    </row>
    <row r="9" spans="1:7" ht="15.75" customHeight="1">
      <c r="A9" s="201" t="s">
        <v>455</v>
      </c>
      <c r="B9" s="13">
        <v>160</v>
      </c>
      <c r="C9" s="203" t="s">
        <v>450</v>
      </c>
      <c r="D9" s="13"/>
      <c r="E9" s="13">
        <v>160</v>
      </c>
      <c r="F9" s="254"/>
      <c r="G9" s="27">
        <v>160</v>
      </c>
    </row>
    <row r="10" spans="1:7" ht="15.75" customHeight="1">
      <c r="A10" s="202" t="s">
        <v>456</v>
      </c>
      <c r="B10" s="13">
        <v>200</v>
      </c>
      <c r="C10" s="203" t="s">
        <v>450</v>
      </c>
      <c r="D10" s="13"/>
      <c r="E10" s="13">
        <v>200</v>
      </c>
      <c r="F10" s="254"/>
      <c r="G10" s="27">
        <v>200</v>
      </c>
    </row>
    <row r="11" spans="1:7" ht="15.75" customHeight="1">
      <c r="A11" s="201" t="s">
        <v>457</v>
      </c>
      <c r="B11" s="13">
        <v>650</v>
      </c>
      <c r="C11" s="203" t="s">
        <v>450</v>
      </c>
      <c r="D11" s="13"/>
      <c r="E11" s="13">
        <v>650</v>
      </c>
      <c r="F11" s="254"/>
      <c r="G11" s="27">
        <v>650</v>
      </c>
    </row>
    <row r="12" spans="1:7" ht="15.75" customHeight="1">
      <c r="A12" s="201" t="s">
        <v>458</v>
      </c>
      <c r="B12" s="13">
        <v>250</v>
      </c>
      <c r="C12" s="203" t="s">
        <v>450</v>
      </c>
      <c r="D12" s="13"/>
      <c r="E12" s="13">
        <v>250</v>
      </c>
      <c r="F12" s="254"/>
      <c r="G12" s="27">
        <v>250</v>
      </c>
    </row>
    <row r="13" spans="1:7" ht="15.75" customHeight="1">
      <c r="A13" s="201" t="s">
        <v>459</v>
      </c>
      <c r="B13" s="13">
        <v>700</v>
      </c>
      <c r="C13" s="203" t="s">
        <v>450</v>
      </c>
      <c r="D13" s="13"/>
      <c r="E13" s="13">
        <v>700</v>
      </c>
      <c r="F13" s="254"/>
      <c r="G13" s="27">
        <v>700</v>
      </c>
    </row>
    <row r="14" spans="1:7" ht="15.75" customHeight="1">
      <c r="A14" s="201" t="s">
        <v>460</v>
      </c>
      <c r="B14" s="13">
        <v>1240</v>
      </c>
      <c r="C14" s="203" t="s">
        <v>450</v>
      </c>
      <c r="D14" s="13"/>
      <c r="E14" s="13">
        <v>1240</v>
      </c>
      <c r="F14" s="254"/>
      <c r="G14" s="27">
        <v>1240</v>
      </c>
    </row>
    <row r="15" spans="1:7" ht="15.75" customHeight="1">
      <c r="A15" s="201" t="s">
        <v>472</v>
      </c>
      <c r="B15" s="13"/>
      <c r="C15" s="203"/>
      <c r="D15" s="13"/>
      <c r="E15" s="13"/>
      <c r="F15" s="254">
        <v>1537</v>
      </c>
      <c r="G15" s="27">
        <v>1537</v>
      </c>
    </row>
    <row r="16" spans="1:7" ht="15.75" customHeight="1">
      <c r="A16" s="201"/>
      <c r="B16" s="13"/>
      <c r="C16" s="203"/>
      <c r="D16" s="13"/>
      <c r="E16" s="13"/>
      <c r="F16" s="254"/>
      <c r="G16" s="27">
        <f aca="true" t="shared" si="0" ref="G16:G22">B16-D16-E16</f>
        <v>0</v>
      </c>
    </row>
    <row r="17" spans="1:7" ht="15.75" customHeight="1">
      <c r="A17" s="201"/>
      <c r="B17" s="13"/>
      <c r="C17" s="203"/>
      <c r="D17" s="13"/>
      <c r="E17" s="13"/>
      <c r="F17" s="254"/>
      <c r="G17" s="27">
        <f t="shared" si="0"/>
        <v>0</v>
      </c>
    </row>
    <row r="18" spans="1:7" ht="15.75" customHeight="1">
      <c r="A18" s="201"/>
      <c r="B18" s="13"/>
      <c r="C18" s="203"/>
      <c r="D18" s="13"/>
      <c r="E18" s="13"/>
      <c r="F18" s="254"/>
      <c r="G18" s="27">
        <f t="shared" si="0"/>
        <v>0</v>
      </c>
    </row>
    <row r="19" spans="1:7" ht="15.75" customHeight="1">
      <c r="A19" s="201"/>
      <c r="B19" s="13"/>
      <c r="C19" s="203"/>
      <c r="D19" s="13"/>
      <c r="E19" s="13"/>
      <c r="F19" s="254"/>
      <c r="G19" s="27">
        <f t="shared" si="0"/>
        <v>0</v>
      </c>
    </row>
    <row r="20" spans="1:7" ht="15.75" customHeight="1">
      <c r="A20" s="201"/>
      <c r="B20" s="13"/>
      <c r="C20" s="203"/>
      <c r="D20" s="13"/>
      <c r="E20" s="13"/>
      <c r="F20" s="254"/>
      <c r="G20" s="27">
        <f t="shared" si="0"/>
        <v>0</v>
      </c>
    </row>
    <row r="21" spans="1:7" ht="15.75" customHeight="1">
      <c r="A21" s="201"/>
      <c r="B21" s="13"/>
      <c r="C21" s="203"/>
      <c r="D21" s="13"/>
      <c r="E21" s="13"/>
      <c r="F21" s="254"/>
      <c r="G21" s="27">
        <f t="shared" si="0"/>
        <v>0</v>
      </c>
    </row>
    <row r="22" spans="1:7" ht="15.75" customHeight="1" thickBot="1">
      <c r="A22" s="28"/>
      <c r="B22" s="14"/>
      <c r="C22" s="204"/>
      <c r="D22" s="14"/>
      <c r="E22" s="14"/>
      <c r="F22" s="255"/>
      <c r="G22" s="29">
        <f t="shared" si="0"/>
        <v>0</v>
      </c>
    </row>
    <row r="23" spans="1:7" s="32" customFormat="1" ht="18" customHeight="1" thickBot="1">
      <c r="A23" s="73" t="s">
        <v>50</v>
      </c>
      <c r="B23" s="30">
        <f>SUM(B5:B22)</f>
        <v>5000</v>
      </c>
      <c r="C23" s="48"/>
      <c r="D23" s="30">
        <f>SUM(D5:D22)</f>
        <v>0</v>
      </c>
      <c r="E23" s="30">
        <f>SUM(E5:E22)</f>
        <v>5000</v>
      </c>
      <c r="F23" s="256">
        <v>1537</v>
      </c>
      <c r="G23" s="31">
        <f>SUM(G5:G22)</f>
        <v>6537</v>
      </c>
    </row>
  </sheetData>
  <sheetProtection/>
  <mergeCells count="1">
    <mergeCell ref="A1:G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../2016. (VIII.30.)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F10" sqref="F10:F11"/>
    </sheetView>
  </sheetViews>
  <sheetFormatPr defaultColWidth="9.00390625" defaultRowHeight="12.75"/>
  <cols>
    <col min="1" max="1" width="51.00390625" style="19" customWidth="1"/>
    <col min="2" max="2" width="14.375" style="18" customWidth="1"/>
    <col min="3" max="3" width="14.50390625" style="18" customWidth="1"/>
    <col min="4" max="4" width="14.875" style="18" customWidth="1"/>
    <col min="5" max="5" width="14.625" style="18" customWidth="1"/>
    <col min="6" max="6" width="16.625" style="18" customWidth="1"/>
    <col min="7" max="7" width="18.875" style="18" customWidth="1"/>
    <col min="8" max="9" width="12.875" style="18" customWidth="1"/>
    <col min="10" max="10" width="13.875" style="18" customWidth="1"/>
    <col min="11" max="16384" width="9.375" style="18" customWidth="1"/>
  </cols>
  <sheetData>
    <row r="1" spans="1:7" ht="24.75" customHeight="1">
      <c r="A1" s="480" t="s">
        <v>1</v>
      </c>
      <c r="B1" s="480"/>
      <c r="C1" s="480"/>
      <c r="D1" s="480"/>
      <c r="E1" s="480"/>
      <c r="F1" s="480"/>
      <c r="G1" s="480"/>
    </row>
    <row r="2" spans="1:7" ht="23.25" customHeight="1" thickBot="1">
      <c r="A2" s="70"/>
      <c r="B2" s="26"/>
      <c r="C2" s="26"/>
      <c r="D2" s="26"/>
      <c r="E2" s="26"/>
      <c r="F2" s="26"/>
      <c r="G2" s="22" t="s">
        <v>47</v>
      </c>
    </row>
    <row r="3" spans="1:7" s="20" customFormat="1" ht="48.75" customHeight="1" thickBot="1">
      <c r="A3" s="71" t="s">
        <v>54</v>
      </c>
      <c r="B3" s="72" t="s">
        <v>52</v>
      </c>
      <c r="C3" s="72" t="s">
        <v>53</v>
      </c>
      <c r="D3" s="72" t="str">
        <f>+'6.sz.mell.'!D3</f>
        <v>Felhasználás   2015. XII. 31-ig</v>
      </c>
      <c r="E3" s="72" t="s">
        <v>41</v>
      </c>
      <c r="F3" s="72" t="str">
        <f>+'6.sz.mell.'!E3</f>
        <v>Mód. Előir.</v>
      </c>
      <c r="G3" s="23" t="s">
        <v>471</v>
      </c>
    </row>
    <row r="4" spans="1:7" ht="15.75" customHeight="1">
      <c r="A4" s="33" t="s">
        <v>449</v>
      </c>
      <c r="B4" s="34">
        <v>43993</v>
      </c>
      <c r="C4" s="205" t="s">
        <v>450</v>
      </c>
      <c r="D4" s="34"/>
      <c r="E4" s="34">
        <v>43993</v>
      </c>
      <c r="F4" s="34"/>
      <c r="G4" s="35">
        <f aca="true" t="shared" si="0" ref="G4:G22">B4-D4-F4</f>
        <v>43993</v>
      </c>
    </row>
    <row r="5" spans="1:7" ht="15.75" customHeight="1">
      <c r="A5" s="33"/>
      <c r="B5" s="34"/>
      <c r="C5" s="205"/>
      <c r="D5" s="34"/>
      <c r="E5" s="34"/>
      <c r="F5" s="34"/>
      <c r="G5" s="35">
        <f t="shared" si="0"/>
        <v>0</v>
      </c>
    </row>
    <row r="6" spans="1:7" ht="15.75" customHeight="1">
      <c r="A6" s="33"/>
      <c r="B6" s="34"/>
      <c r="C6" s="205"/>
      <c r="D6" s="34"/>
      <c r="E6" s="34"/>
      <c r="F6" s="34"/>
      <c r="G6" s="35">
        <f t="shared" si="0"/>
        <v>0</v>
      </c>
    </row>
    <row r="7" spans="1:7" ht="15.75" customHeight="1">
      <c r="A7" s="33"/>
      <c r="B7" s="34"/>
      <c r="C7" s="205"/>
      <c r="D7" s="34"/>
      <c r="E7" s="34"/>
      <c r="F7" s="34"/>
      <c r="G7" s="35">
        <f t="shared" si="0"/>
        <v>0</v>
      </c>
    </row>
    <row r="8" spans="1:7" ht="15.75" customHeight="1">
      <c r="A8" s="33"/>
      <c r="B8" s="34"/>
      <c r="C8" s="205"/>
      <c r="D8" s="34"/>
      <c r="E8" s="34"/>
      <c r="F8" s="34"/>
      <c r="G8" s="35">
        <f t="shared" si="0"/>
        <v>0</v>
      </c>
    </row>
    <row r="9" spans="1:7" ht="15.75" customHeight="1">
      <c r="A9" s="33"/>
      <c r="B9" s="34"/>
      <c r="C9" s="205"/>
      <c r="D9" s="34"/>
      <c r="E9" s="34"/>
      <c r="F9" s="34"/>
      <c r="G9" s="35">
        <f t="shared" si="0"/>
        <v>0</v>
      </c>
    </row>
    <row r="10" spans="1:7" ht="15.75" customHeight="1">
      <c r="A10" s="33"/>
      <c r="B10" s="34"/>
      <c r="C10" s="205"/>
      <c r="D10" s="34"/>
      <c r="E10" s="34"/>
      <c r="F10" s="34"/>
      <c r="G10" s="35">
        <f t="shared" si="0"/>
        <v>0</v>
      </c>
    </row>
    <row r="11" spans="1:7" ht="15.75" customHeight="1">
      <c r="A11" s="33"/>
      <c r="B11" s="34"/>
      <c r="C11" s="205"/>
      <c r="D11" s="34"/>
      <c r="E11" s="34"/>
      <c r="F11" s="34"/>
      <c r="G11" s="35">
        <f t="shared" si="0"/>
        <v>0</v>
      </c>
    </row>
    <row r="12" spans="1:7" ht="15.75" customHeight="1">
      <c r="A12" s="33"/>
      <c r="B12" s="34"/>
      <c r="C12" s="205"/>
      <c r="D12" s="34"/>
      <c r="E12" s="34"/>
      <c r="F12" s="34"/>
      <c r="G12" s="35">
        <f t="shared" si="0"/>
        <v>0</v>
      </c>
    </row>
    <row r="13" spans="1:7" ht="15.75" customHeight="1">
      <c r="A13" s="33"/>
      <c r="B13" s="34"/>
      <c r="C13" s="205"/>
      <c r="D13" s="34"/>
      <c r="E13" s="34"/>
      <c r="F13" s="34"/>
      <c r="G13" s="35">
        <f t="shared" si="0"/>
        <v>0</v>
      </c>
    </row>
    <row r="14" spans="1:7" ht="15.75" customHeight="1">
      <c r="A14" s="33"/>
      <c r="B14" s="34"/>
      <c r="C14" s="205"/>
      <c r="D14" s="34"/>
      <c r="E14" s="34"/>
      <c r="F14" s="34"/>
      <c r="G14" s="35">
        <f t="shared" si="0"/>
        <v>0</v>
      </c>
    </row>
    <row r="15" spans="1:7" ht="15.75" customHeight="1">
      <c r="A15" s="33"/>
      <c r="B15" s="34"/>
      <c r="C15" s="205"/>
      <c r="D15" s="34"/>
      <c r="E15" s="34"/>
      <c r="F15" s="34"/>
      <c r="G15" s="35">
        <f t="shared" si="0"/>
        <v>0</v>
      </c>
    </row>
    <row r="16" spans="1:7" ht="15.75" customHeight="1">
      <c r="A16" s="33"/>
      <c r="B16" s="34"/>
      <c r="C16" s="205"/>
      <c r="D16" s="34"/>
      <c r="E16" s="34"/>
      <c r="F16" s="34"/>
      <c r="G16" s="35">
        <f t="shared" si="0"/>
        <v>0</v>
      </c>
    </row>
    <row r="17" spans="1:7" ht="15.75" customHeight="1">
      <c r="A17" s="33"/>
      <c r="B17" s="34"/>
      <c r="C17" s="205"/>
      <c r="D17" s="34"/>
      <c r="E17" s="34"/>
      <c r="F17" s="34"/>
      <c r="G17" s="35">
        <f t="shared" si="0"/>
        <v>0</v>
      </c>
    </row>
    <row r="18" spans="1:7" ht="15.75" customHeight="1">
      <c r="A18" s="33"/>
      <c r="B18" s="34"/>
      <c r="C18" s="205"/>
      <c r="D18" s="34"/>
      <c r="E18" s="34"/>
      <c r="F18" s="34"/>
      <c r="G18" s="35">
        <f t="shared" si="0"/>
        <v>0</v>
      </c>
    </row>
    <row r="19" spans="1:7" ht="15.75" customHeight="1">
      <c r="A19" s="33"/>
      <c r="B19" s="34"/>
      <c r="C19" s="205"/>
      <c r="D19" s="34"/>
      <c r="E19" s="34"/>
      <c r="F19" s="34"/>
      <c r="G19" s="35">
        <f t="shared" si="0"/>
        <v>0</v>
      </c>
    </row>
    <row r="20" spans="1:7" ht="15.75" customHeight="1">
      <c r="A20" s="33"/>
      <c r="B20" s="34"/>
      <c r="C20" s="205"/>
      <c r="D20" s="34"/>
      <c r="E20" s="34"/>
      <c r="F20" s="34"/>
      <c r="G20" s="35">
        <f t="shared" si="0"/>
        <v>0</v>
      </c>
    </row>
    <row r="21" spans="1:7" ht="15.75" customHeight="1">
      <c r="A21" s="33"/>
      <c r="B21" s="34"/>
      <c r="C21" s="205"/>
      <c r="D21" s="34"/>
      <c r="E21" s="34"/>
      <c r="F21" s="34"/>
      <c r="G21" s="35">
        <f t="shared" si="0"/>
        <v>0</v>
      </c>
    </row>
    <row r="22" spans="1:7" ht="15.75" customHeight="1" thickBot="1">
      <c r="A22" s="36"/>
      <c r="B22" s="37"/>
      <c r="C22" s="206"/>
      <c r="D22" s="37"/>
      <c r="E22" s="37"/>
      <c r="F22" s="37"/>
      <c r="G22" s="38">
        <f t="shared" si="0"/>
        <v>0</v>
      </c>
    </row>
    <row r="23" spans="1:7" s="32" customFormat="1" ht="18" customHeight="1" thickBot="1">
      <c r="A23" s="73" t="s">
        <v>50</v>
      </c>
      <c r="B23" s="74">
        <f>SUM(B4:B22)</f>
        <v>43993</v>
      </c>
      <c r="C23" s="49"/>
      <c r="D23" s="74">
        <f>SUM(D4:D22)</f>
        <v>0</v>
      </c>
      <c r="E23" s="74">
        <v>43993</v>
      </c>
      <c r="F23" s="74">
        <f>SUM(F4:F22)</f>
        <v>0</v>
      </c>
      <c r="G23" s="39">
        <f>SUM(G4:G22)</f>
        <v>43993</v>
      </c>
    </row>
  </sheetData>
  <sheetProtection/>
  <mergeCells count="1">
    <mergeCell ref="A1:G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……/2016. (VIII.30.)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="130" zoomScaleNormal="130" zoomScaleSheetLayoutView="85" workbookViewId="0" topLeftCell="A1">
      <selection activeCell="B1" sqref="B1:E1"/>
    </sheetView>
  </sheetViews>
  <sheetFormatPr defaultColWidth="9.00390625" defaultRowHeight="12.75"/>
  <cols>
    <col min="1" max="1" width="15.50390625" style="153" customWidth="1"/>
    <col min="2" max="2" width="59.00390625" style="154" customWidth="1"/>
    <col min="3" max="3" width="14.875" style="154" customWidth="1"/>
    <col min="4" max="4" width="13.125" style="154" customWidth="1"/>
    <col min="5" max="5" width="13.00390625" style="155" customWidth="1"/>
    <col min="6" max="16384" width="9.375" style="2" customWidth="1"/>
  </cols>
  <sheetData>
    <row r="1" spans="1:5" s="1" customFormat="1" ht="16.5" customHeight="1" thickBot="1">
      <c r="A1" s="79"/>
      <c r="B1" s="481" t="s">
        <v>476</v>
      </c>
      <c r="C1" s="482"/>
      <c r="D1" s="482"/>
      <c r="E1" s="482"/>
    </row>
    <row r="2" spans="1:5" s="43" customFormat="1" ht="21" customHeight="1">
      <c r="A2" s="159" t="s">
        <v>48</v>
      </c>
      <c r="B2" s="140" t="s">
        <v>130</v>
      </c>
      <c r="C2" s="211"/>
      <c r="D2" s="211"/>
      <c r="E2" s="142" t="s">
        <v>39</v>
      </c>
    </row>
    <row r="3" spans="1:5" s="43" customFormat="1" ht="16.5" thickBot="1">
      <c r="A3" s="81" t="s">
        <v>126</v>
      </c>
      <c r="B3" s="141" t="s">
        <v>304</v>
      </c>
      <c r="C3" s="212"/>
      <c r="D3" s="212"/>
      <c r="E3" s="207" t="s">
        <v>39</v>
      </c>
    </row>
    <row r="4" spans="1:5" s="44" customFormat="1" ht="15.75" customHeight="1" thickBot="1">
      <c r="A4" s="82"/>
      <c r="B4" s="82"/>
      <c r="C4" s="82"/>
      <c r="D4" s="82"/>
      <c r="E4" s="83" t="s">
        <v>40</v>
      </c>
    </row>
    <row r="5" spans="1:5" ht="13.5" thickBot="1">
      <c r="A5" s="160" t="s">
        <v>128</v>
      </c>
      <c r="B5" s="84" t="s">
        <v>443</v>
      </c>
      <c r="C5" s="213" t="s">
        <v>41</v>
      </c>
      <c r="D5" s="213" t="s">
        <v>465</v>
      </c>
      <c r="E5" s="143" t="s">
        <v>464</v>
      </c>
    </row>
    <row r="6" spans="1:5" s="40" customFormat="1" ht="12.75" customHeight="1" thickBot="1">
      <c r="A6" s="75"/>
      <c r="B6" s="76" t="s">
        <v>394</v>
      </c>
      <c r="C6" s="214"/>
      <c r="D6" s="214"/>
      <c r="E6" s="77" t="s">
        <v>395</v>
      </c>
    </row>
    <row r="7" spans="1:5" s="40" customFormat="1" ht="15.75" customHeight="1" thickBot="1">
      <c r="A7" s="86"/>
      <c r="B7" s="87" t="s">
        <v>42</v>
      </c>
      <c r="C7" s="87"/>
      <c r="D7" s="87"/>
      <c r="E7" s="144"/>
    </row>
    <row r="8" spans="1:5" s="40" customFormat="1" ht="12" customHeight="1" thickBot="1">
      <c r="A8" s="16" t="s">
        <v>7</v>
      </c>
      <c r="B8" s="10" t="s">
        <v>155</v>
      </c>
      <c r="C8" s="298">
        <v>160066</v>
      </c>
      <c r="D8" s="298">
        <v>7941</v>
      </c>
      <c r="E8" s="299">
        <f>+E9+E10+E11+E12+E13+E14</f>
        <v>168007</v>
      </c>
    </row>
    <row r="9" spans="1:5" s="45" customFormat="1" ht="12" customHeight="1" thickBot="1">
      <c r="A9" s="179" t="s">
        <v>67</v>
      </c>
      <c r="B9" s="232" t="s">
        <v>156</v>
      </c>
      <c r="C9" s="293">
        <v>67995</v>
      </c>
      <c r="D9" s="293"/>
      <c r="E9" s="347">
        <v>67995</v>
      </c>
    </row>
    <row r="10" spans="1:5" s="46" customFormat="1" ht="12" customHeight="1" thickBot="1">
      <c r="A10" s="180" t="s">
        <v>68</v>
      </c>
      <c r="B10" s="233" t="s">
        <v>157</v>
      </c>
      <c r="C10" s="293">
        <v>25406</v>
      </c>
      <c r="D10" s="293"/>
      <c r="E10" s="347">
        <v>25406</v>
      </c>
    </row>
    <row r="11" spans="1:5" s="46" customFormat="1" ht="12" customHeight="1" thickBot="1">
      <c r="A11" s="180" t="s">
        <v>69</v>
      </c>
      <c r="B11" s="233" t="s">
        <v>430</v>
      </c>
      <c r="C11" s="293">
        <v>53705</v>
      </c>
      <c r="D11" s="293"/>
      <c r="E11" s="347">
        <v>53705</v>
      </c>
    </row>
    <row r="12" spans="1:5" s="46" customFormat="1" ht="12" customHeight="1" thickBot="1">
      <c r="A12" s="180" t="s">
        <v>70</v>
      </c>
      <c r="B12" s="233" t="s">
        <v>158</v>
      </c>
      <c r="C12" s="293">
        <v>2899</v>
      </c>
      <c r="D12" s="293"/>
      <c r="E12" s="347">
        <v>2899</v>
      </c>
    </row>
    <row r="13" spans="1:5" s="46" customFormat="1" ht="12" customHeight="1" thickBot="1">
      <c r="A13" s="180" t="s">
        <v>87</v>
      </c>
      <c r="B13" s="233" t="s">
        <v>399</v>
      </c>
      <c r="C13" s="293">
        <v>10061</v>
      </c>
      <c r="D13" s="293">
        <v>2780</v>
      </c>
      <c r="E13" s="347">
        <v>12841</v>
      </c>
    </row>
    <row r="14" spans="1:5" s="45" customFormat="1" ht="12" customHeight="1" thickBot="1">
      <c r="A14" s="181" t="s">
        <v>71</v>
      </c>
      <c r="B14" s="234" t="s">
        <v>334</v>
      </c>
      <c r="C14" s="293"/>
      <c r="D14" s="293">
        <v>5161</v>
      </c>
      <c r="E14" s="347">
        <v>5161</v>
      </c>
    </row>
    <row r="15" spans="1:5" s="45" customFormat="1" ht="12" customHeight="1" thickBot="1">
      <c r="A15" s="16" t="s">
        <v>8</v>
      </c>
      <c r="B15" s="235" t="s">
        <v>159</v>
      </c>
      <c r="C15" s="294">
        <v>24252</v>
      </c>
      <c r="D15" s="294">
        <v>42113</v>
      </c>
      <c r="E15" s="348">
        <v>66365</v>
      </c>
    </row>
    <row r="16" spans="1:5" s="45" customFormat="1" ht="12" customHeight="1" thickBot="1">
      <c r="A16" s="179" t="s">
        <v>73</v>
      </c>
      <c r="B16" s="232" t="s">
        <v>160</v>
      </c>
      <c r="C16" s="293"/>
      <c r="D16" s="293"/>
      <c r="E16" s="347"/>
    </row>
    <row r="17" spans="1:5" s="45" customFormat="1" ht="12" customHeight="1" thickBot="1">
      <c r="A17" s="180" t="s">
        <v>74</v>
      </c>
      <c r="B17" s="233" t="s">
        <v>161</v>
      </c>
      <c r="C17" s="293"/>
      <c r="D17" s="293"/>
      <c r="E17" s="347"/>
    </row>
    <row r="18" spans="1:5" s="45" customFormat="1" ht="12" customHeight="1" thickBot="1">
      <c r="A18" s="180" t="s">
        <v>75</v>
      </c>
      <c r="B18" s="233" t="s">
        <v>324</v>
      </c>
      <c r="C18" s="293"/>
      <c r="D18" s="293"/>
      <c r="E18" s="347"/>
    </row>
    <row r="19" spans="1:5" s="45" customFormat="1" ht="12" customHeight="1" thickBot="1">
      <c r="A19" s="180" t="s">
        <v>76</v>
      </c>
      <c r="B19" s="233" t="s">
        <v>325</v>
      </c>
      <c r="C19" s="293"/>
      <c r="D19" s="293"/>
      <c r="E19" s="347"/>
    </row>
    <row r="20" spans="1:5" s="45" customFormat="1" ht="12" customHeight="1" thickBot="1">
      <c r="A20" s="180" t="s">
        <v>77</v>
      </c>
      <c r="B20" s="233" t="s">
        <v>162</v>
      </c>
      <c r="C20" s="293">
        <v>24252</v>
      </c>
      <c r="D20" s="293">
        <v>42113</v>
      </c>
      <c r="E20" s="347">
        <v>66365</v>
      </c>
    </row>
    <row r="21" spans="1:5" s="46" customFormat="1" ht="12" customHeight="1" thickBot="1">
      <c r="A21" s="181" t="s">
        <v>83</v>
      </c>
      <c r="B21" s="234" t="s">
        <v>163</v>
      </c>
      <c r="C21" s="293"/>
      <c r="D21" s="293"/>
      <c r="E21" s="347"/>
    </row>
    <row r="22" spans="1:5" s="46" customFormat="1" ht="12" customHeight="1" thickBot="1">
      <c r="A22" s="16" t="s">
        <v>9</v>
      </c>
      <c r="B22" s="231" t="s">
        <v>164</v>
      </c>
      <c r="C22" s="286"/>
      <c r="D22" s="286">
        <v>17268</v>
      </c>
      <c r="E22" s="348">
        <f>+E23+E24+E25+E26+E27</f>
        <v>17268</v>
      </c>
    </row>
    <row r="23" spans="1:5" s="46" customFormat="1" ht="12" customHeight="1" thickBot="1">
      <c r="A23" s="179" t="s">
        <v>56</v>
      </c>
      <c r="B23" s="232" t="s">
        <v>165</v>
      </c>
      <c r="C23" s="293"/>
      <c r="D23" s="293"/>
      <c r="E23" s="347"/>
    </row>
    <row r="24" spans="1:5" s="45" customFormat="1" ht="12" customHeight="1" thickBot="1">
      <c r="A24" s="180" t="s">
        <v>57</v>
      </c>
      <c r="B24" s="233" t="s">
        <v>166</v>
      </c>
      <c r="C24" s="293"/>
      <c r="D24" s="293"/>
      <c r="E24" s="347"/>
    </row>
    <row r="25" spans="1:5" s="46" customFormat="1" ht="12" customHeight="1" thickBot="1">
      <c r="A25" s="180" t="s">
        <v>58</v>
      </c>
      <c r="B25" s="233" t="s">
        <v>326</v>
      </c>
      <c r="C25" s="293"/>
      <c r="D25" s="293"/>
      <c r="E25" s="347"/>
    </row>
    <row r="26" spans="1:5" s="46" customFormat="1" ht="12" customHeight="1" thickBot="1">
      <c r="A26" s="180" t="s">
        <v>59</v>
      </c>
      <c r="B26" s="233" t="s">
        <v>327</v>
      </c>
      <c r="C26" s="293"/>
      <c r="D26" s="293"/>
      <c r="E26" s="347"/>
    </row>
    <row r="27" spans="1:5" s="46" customFormat="1" ht="12" customHeight="1" thickBot="1">
      <c r="A27" s="180" t="s">
        <v>101</v>
      </c>
      <c r="B27" s="233" t="s">
        <v>167</v>
      </c>
      <c r="C27" s="293"/>
      <c r="D27" s="293">
        <v>17268</v>
      </c>
      <c r="E27" s="347">
        <v>17268</v>
      </c>
    </row>
    <row r="28" spans="1:5" s="46" customFormat="1" ht="12" customHeight="1" thickBot="1">
      <c r="A28" s="181" t="s">
        <v>102</v>
      </c>
      <c r="B28" s="234" t="s">
        <v>168</v>
      </c>
      <c r="C28" s="293"/>
      <c r="D28" s="293"/>
      <c r="E28" s="347"/>
    </row>
    <row r="29" spans="1:5" s="46" customFormat="1" ht="12" customHeight="1" thickBot="1">
      <c r="A29" s="16" t="s">
        <v>103</v>
      </c>
      <c r="B29" s="231" t="s">
        <v>441</v>
      </c>
      <c r="C29" s="286">
        <v>45050</v>
      </c>
      <c r="D29" s="286">
        <v>-3800</v>
      </c>
      <c r="E29" s="349">
        <v>41250</v>
      </c>
    </row>
    <row r="30" spans="1:5" s="46" customFormat="1" ht="12" customHeight="1" thickBot="1">
      <c r="A30" s="179" t="s">
        <v>170</v>
      </c>
      <c r="B30" s="232" t="s">
        <v>448</v>
      </c>
      <c r="C30" s="293">
        <v>8500</v>
      </c>
      <c r="D30" s="293"/>
      <c r="E30" s="350">
        <v>8500</v>
      </c>
    </row>
    <row r="31" spans="1:5" s="46" customFormat="1" ht="12" customHeight="1" thickBot="1">
      <c r="A31" s="180" t="s">
        <v>171</v>
      </c>
      <c r="B31" s="233" t="s">
        <v>473</v>
      </c>
      <c r="C31" s="293"/>
      <c r="D31" s="293">
        <v>5</v>
      </c>
      <c r="E31" s="347">
        <v>5</v>
      </c>
    </row>
    <row r="32" spans="1:5" s="46" customFormat="1" ht="12" customHeight="1" thickBot="1">
      <c r="A32" s="180" t="s">
        <v>172</v>
      </c>
      <c r="B32" s="233" t="s">
        <v>437</v>
      </c>
      <c r="C32" s="293">
        <v>30000</v>
      </c>
      <c r="D32" s="293">
        <v>-4000</v>
      </c>
      <c r="E32" s="347">
        <v>26000</v>
      </c>
    </row>
    <row r="33" spans="1:5" s="46" customFormat="1" ht="12" customHeight="1" thickBot="1">
      <c r="A33" s="180" t="s">
        <v>173</v>
      </c>
      <c r="B33" s="233" t="s">
        <v>438</v>
      </c>
      <c r="C33" s="293">
        <v>150</v>
      </c>
      <c r="D33" s="293">
        <v>-50</v>
      </c>
      <c r="E33" s="347">
        <v>100</v>
      </c>
    </row>
    <row r="34" spans="1:5" s="46" customFormat="1" ht="12" customHeight="1" thickBot="1">
      <c r="A34" s="180" t="s">
        <v>432</v>
      </c>
      <c r="B34" s="233" t="s">
        <v>174</v>
      </c>
      <c r="C34" s="293">
        <v>6000</v>
      </c>
      <c r="D34" s="293"/>
      <c r="E34" s="347">
        <v>6000</v>
      </c>
    </row>
    <row r="35" spans="1:5" s="46" customFormat="1" ht="12" customHeight="1" thickBot="1">
      <c r="A35" s="180" t="s">
        <v>433</v>
      </c>
      <c r="B35" s="233" t="s">
        <v>175</v>
      </c>
      <c r="C35" s="293"/>
      <c r="D35" s="293">
        <v>45</v>
      </c>
      <c r="E35" s="347">
        <v>45</v>
      </c>
    </row>
    <row r="36" spans="1:5" s="46" customFormat="1" ht="12" customHeight="1" thickBot="1">
      <c r="A36" s="181" t="s">
        <v>434</v>
      </c>
      <c r="B36" s="247" t="s">
        <v>176</v>
      </c>
      <c r="C36" s="293">
        <v>400</v>
      </c>
      <c r="D36" s="293">
        <v>200</v>
      </c>
      <c r="E36" s="347">
        <v>600</v>
      </c>
    </row>
    <row r="37" spans="1:5" s="46" customFormat="1" ht="12" customHeight="1" thickBot="1">
      <c r="A37" s="16" t="s">
        <v>11</v>
      </c>
      <c r="B37" s="231" t="s">
        <v>335</v>
      </c>
      <c r="C37" s="286">
        <v>25387</v>
      </c>
      <c r="D37" s="286">
        <v>2825</v>
      </c>
      <c r="E37" s="348">
        <v>28212</v>
      </c>
    </row>
    <row r="38" spans="1:5" s="46" customFormat="1" ht="12" customHeight="1" thickBot="1">
      <c r="A38" s="179" t="s">
        <v>60</v>
      </c>
      <c r="B38" s="232" t="s">
        <v>179</v>
      </c>
      <c r="C38" s="293">
        <v>480</v>
      </c>
      <c r="D38" s="293"/>
      <c r="E38" s="347">
        <v>480</v>
      </c>
    </row>
    <row r="39" spans="1:5" s="46" customFormat="1" ht="12" customHeight="1" thickBot="1">
      <c r="A39" s="180" t="s">
        <v>61</v>
      </c>
      <c r="B39" s="233" t="s">
        <v>180</v>
      </c>
      <c r="C39" s="293">
        <v>200</v>
      </c>
      <c r="D39" s="293">
        <v>1056</v>
      </c>
      <c r="E39" s="347">
        <v>1256</v>
      </c>
    </row>
    <row r="40" spans="1:5" s="46" customFormat="1" ht="12" customHeight="1" thickBot="1">
      <c r="A40" s="180" t="s">
        <v>62</v>
      </c>
      <c r="B40" s="233" t="s">
        <v>181</v>
      </c>
      <c r="C40" s="293"/>
      <c r="D40" s="293"/>
      <c r="E40" s="347"/>
    </row>
    <row r="41" spans="1:5" s="46" customFormat="1" ht="12" customHeight="1" thickBot="1">
      <c r="A41" s="180" t="s">
        <v>105</v>
      </c>
      <c r="B41" s="233" t="s">
        <v>182</v>
      </c>
      <c r="C41" s="293">
        <v>3046</v>
      </c>
      <c r="D41" s="293"/>
      <c r="E41" s="347">
        <v>3046</v>
      </c>
    </row>
    <row r="42" spans="1:5" s="46" customFormat="1" ht="12" customHeight="1" thickBot="1">
      <c r="A42" s="180" t="s">
        <v>106</v>
      </c>
      <c r="B42" s="233" t="s">
        <v>183</v>
      </c>
      <c r="C42" s="293">
        <v>16752</v>
      </c>
      <c r="D42" s="293"/>
      <c r="E42" s="347">
        <v>16752</v>
      </c>
    </row>
    <row r="43" spans="1:5" s="46" customFormat="1" ht="12" customHeight="1" thickBot="1">
      <c r="A43" s="180" t="s">
        <v>107</v>
      </c>
      <c r="B43" s="233" t="s">
        <v>184</v>
      </c>
      <c r="C43" s="293">
        <v>4709</v>
      </c>
      <c r="D43" s="293"/>
      <c r="E43" s="347">
        <v>4709</v>
      </c>
    </row>
    <row r="44" spans="1:5" s="46" customFormat="1" ht="12" customHeight="1" thickBot="1">
      <c r="A44" s="180" t="s">
        <v>108</v>
      </c>
      <c r="B44" s="233" t="s">
        <v>185</v>
      </c>
      <c r="C44" s="293"/>
      <c r="D44" s="293">
        <v>616</v>
      </c>
      <c r="E44" s="347">
        <v>616</v>
      </c>
    </row>
    <row r="45" spans="1:5" s="46" customFormat="1" ht="12" customHeight="1" thickBot="1">
      <c r="A45" s="180" t="s">
        <v>109</v>
      </c>
      <c r="B45" s="233" t="s">
        <v>440</v>
      </c>
      <c r="C45" s="293"/>
      <c r="D45" s="293">
        <v>80</v>
      </c>
      <c r="E45" s="347">
        <v>80</v>
      </c>
    </row>
    <row r="46" spans="1:5" s="46" customFormat="1" ht="12" customHeight="1" thickBot="1">
      <c r="A46" s="180" t="s">
        <v>177</v>
      </c>
      <c r="B46" s="233" t="s">
        <v>187</v>
      </c>
      <c r="C46" s="293"/>
      <c r="D46" s="293"/>
      <c r="E46" s="351"/>
    </row>
    <row r="47" spans="1:5" s="46" customFormat="1" ht="12" customHeight="1" thickBot="1">
      <c r="A47" s="181" t="s">
        <v>178</v>
      </c>
      <c r="B47" s="234" t="s">
        <v>337</v>
      </c>
      <c r="C47" s="293"/>
      <c r="D47" s="293"/>
      <c r="E47" s="351"/>
    </row>
    <row r="48" spans="1:5" s="46" customFormat="1" ht="12" customHeight="1" thickBot="1">
      <c r="A48" s="181" t="s">
        <v>336</v>
      </c>
      <c r="B48" s="234" t="s">
        <v>188</v>
      </c>
      <c r="C48" s="293">
        <v>200</v>
      </c>
      <c r="D48" s="293">
        <v>1073</v>
      </c>
      <c r="E48" s="351">
        <v>1273</v>
      </c>
    </row>
    <row r="49" spans="1:5" s="46" customFormat="1" ht="12" customHeight="1" thickBot="1">
      <c r="A49" s="16" t="s">
        <v>12</v>
      </c>
      <c r="B49" s="231" t="s">
        <v>189</v>
      </c>
      <c r="C49" s="286"/>
      <c r="D49" s="286"/>
      <c r="E49" s="348" t="s">
        <v>475</v>
      </c>
    </row>
    <row r="50" spans="1:5" s="46" customFormat="1" ht="12" customHeight="1" thickBot="1">
      <c r="A50" s="179" t="s">
        <v>63</v>
      </c>
      <c r="B50" s="232" t="s">
        <v>193</v>
      </c>
      <c r="C50" s="293"/>
      <c r="D50" s="293"/>
      <c r="E50" s="351"/>
    </row>
    <row r="51" spans="1:5" s="46" customFormat="1" ht="12" customHeight="1" thickBot="1">
      <c r="A51" s="180" t="s">
        <v>64</v>
      </c>
      <c r="B51" s="233" t="s">
        <v>194</v>
      </c>
      <c r="C51" s="293"/>
      <c r="D51" s="293"/>
      <c r="E51" s="351"/>
    </row>
    <row r="52" spans="1:5" s="46" customFormat="1" ht="12" customHeight="1" thickBot="1">
      <c r="A52" s="180" t="s">
        <v>190</v>
      </c>
      <c r="B52" s="233" t="s">
        <v>195</v>
      </c>
      <c r="C52" s="293"/>
      <c r="D52" s="293"/>
      <c r="E52" s="351"/>
    </row>
    <row r="53" spans="1:5" s="46" customFormat="1" ht="12" customHeight="1" thickBot="1">
      <c r="A53" s="180" t="s">
        <v>191</v>
      </c>
      <c r="B53" s="233" t="s">
        <v>196</v>
      </c>
      <c r="C53" s="293"/>
      <c r="D53" s="293"/>
      <c r="E53" s="351"/>
    </row>
    <row r="54" spans="1:5" s="46" customFormat="1" ht="12" customHeight="1" thickBot="1">
      <c r="A54" s="181" t="s">
        <v>192</v>
      </c>
      <c r="B54" s="234" t="s">
        <v>197</v>
      </c>
      <c r="C54" s="293"/>
      <c r="D54" s="293"/>
      <c r="E54" s="351"/>
    </row>
    <row r="55" spans="1:5" s="46" customFormat="1" ht="12" customHeight="1" thickBot="1">
      <c r="A55" s="16" t="s">
        <v>110</v>
      </c>
      <c r="B55" s="231" t="s">
        <v>198</v>
      </c>
      <c r="C55" s="286"/>
      <c r="D55" s="286"/>
      <c r="E55" s="348"/>
    </row>
    <row r="56" spans="1:5" s="46" customFormat="1" ht="12" customHeight="1" thickBot="1">
      <c r="A56" s="179" t="s">
        <v>65</v>
      </c>
      <c r="B56" s="232" t="s">
        <v>199</v>
      </c>
      <c r="C56" s="293"/>
      <c r="D56" s="293"/>
      <c r="E56" s="347"/>
    </row>
    <row r="57" spans="1:5" s="46" customFormat="1" ht="12" customHeight="1" thickBot="1">
      <c r="A57" s="180" t="s">
        <v>66</v>
      </c>
      <c r="B57" s="233" t="s">
        <v>328</v>
      </c>
      <c r="C57" s="293"/>
      <c r="D57" s="293"/>
      <c r="E57" s="347"/>
    </row>
    <row r="58" spans="1:5" s="46" customFormat="1" ht="12" customHeight="1" thickBot="1">
      <c r="A58" s="180" t="s">
        <v>202</v>
      </c>
      <c r="B58" s="233" t="s">
        <v>200</v>
      </c>
      <c r="C58" s="293"/>
      <c r="D58" s="293"/>
      <c r="E58" s="347"/>
    </row>
    <row r="59" spans="1:5" s="46" customFormat="1" ht="12" customHeight="1" thickBot="1">
      <c r="A59" s="181" t="s">
        <v>203</v>
      </c>
      <c r="B59" s="234" t="s">
        <v>201</v>
      </c>
      <c r="C59" s="293"/>
      <c r="D59" s="293"/>
      <c r="E59" s="347"/>
    </row>
    <row r="60" spans="1:5" s="46" customFormat="1" ht="12" customHeight="1" thickBot="1">
      <c r="A60" s="16" t="s">
        <v>14</v>
      </c>
      <c r="B60" s="235" t="s">
        <v>204</v>
      </c>
      <c r="C60" s="294"/>
      <c r="D60" s="294"/>
      <c r="E60" s="348">
        <f>SUM(E61:E63)</f>
        <v>0</v>
      </c>
    </row>
    <row r="61" spans="1:5" s="46" customFormat="1" ht="12" customHeight="1" thickBot="1">
      <c r="A61" s="179" t="s">
        <v>111</v>
      </c>
      <c r="B61" s="232" t="s">
        <v>206</v>
      </c>
      <c r="C61" s="293"/>
      <c r="D61" s="293"/>
      <c r="E61" s="351"/>
    </row>
    <row r="62" spans="1:5" s="46" customFormat="1" ht="12" customHeight="1" thickBot="1">
      <c r="A62" s="180" t="s">
        <v>112</v>
      </c>
      <c r="B62" s="233" t="s">
        <v>329</v>
      </c>
      <c r="C62" s="293"/>
      <c r="D62" s="293"/>
      <c r="E62" s="351"/>
    </row>
    <row r="63" spans="1:5" s="46" customFormat="1" ht="12" customHeight="1" thickBot="1">
      <c r="A63" s="180" t="s">
        <v>135</v>
      </c>
      <c r="B63" s="233" t="s">
        <v>207</v>
      </c>
      <c r="C63" s="293"/>
      <c r="D63" s="293"/>
      <c r="E63" s="351"/>
    </row>
    <row r="64" spans="1:5" s="46" customFormat="1" ht="12" customHeight="1" thickBot="1">
      <c r="A64" s="181" t="s">
        <v>205</v>
      </c>
      <c r="B64" s="234" t="s">
        <v>208</v>
      </c>
      <c r="C64" s="293"/>
      <c r="D64" s="293"/>
      <c r="E64" s="351"/>
    </row>
    <row r="65" spans="1:5" s="46" customFormat="1" ht="12" customHeight="1" thickBot="1">
      <c r="A65" s="16" t="s">
        <v>15</v>
      </c>
      <c r="B65" s="231" t="s">
        <v>209</v>
      </c>
      <c r="C65" s="286">
        <v>254755</v>
      </c>
      <c r="D65" s="286">
        <v>66347</v>
      </c>
      <c r="E65" s="349">
        <v>321102</v>
      </c>
    </row>
    <row r="66" spans="1:5" s="46" customFormat="1" ht="12" customHeight="1" thickBot="1">
      <c r="A66" s="182" t="s">
        <v>300</v>
      </c>
      <c r="B66" s="235" t="s">
        <v>211</v>
      </c>
      <c r="C66" s="294"/>
      <c r="D66" s="294"/>
      <c r="E66" s="348">
        <f>SUM(E67:E69)</f>
        <v>0</v>
      </c>
    </row>
    <row r="67" spans="1:5" s="46" customFormat="1" ht="12" customHeight="1" thickBot="1">
      <c r="A67" s="179" t="s">
        <v>242</v>
      </c>
      <c r="B67" s="232" t="s">
        <v>212</v>
      </c>
      <c r="C67" s="293"/>
      <c r="D67" s="293"/>
      <c r="E67" s="351"/>
    </row>
    <row r="68" spans="1:5" s="46" customFormat="1" ht="12" customHeight="1" thickBot="1">
      <c r="A68" s="180" t="s">
        <v>251</v>
      </c>
      <c r="B68" s="233" t="s">
        <v>213</v>
      </c>
      <c r="C68" s="293"/>
      <c r="D68" s="293"/>
      <c r="E68" s="351"/>
    </row>
    <row r="69" spans="1:5" s="46" customFormat="1" ht="12" customHeight="1" thickBot="1">
      <c r="A69" s="181" t="s">
        <v>252</v>
      </c>
      <c r="B69" s="236" t="s">
        <v>214</v>
      </c>
      <c r="C69" s="293"/>
      <c r="D69" s="293"/>
      <c r="E69" s="351"/>
    </row>
    <row r="70" spans="1:5" s="46" customFormat="1" ht="12" customHeight="1" thickBot="1">
      <c r="A70" s="182" t="s">
        <v>215</v>
      </c>
      <c r="B70" s="235" t="s">
        <v>216</v>
      </c>
      <c r="C70" s="294"/>
      <c r="D70" s="294"/>
      <c r="E70" s="348">
        <f>SUM(E71:E74)</f>
        <v>0</v>
      </c>
    </row>
    <row r="71" spans="1:5" s="46" customFormat="1" ht="12" customHeight="1" thickBot="1">
      <c r="A71" s="179" t="s">
        <v>88</v>
      </c>
      <c r="B71" s="232" t="s">
        <v>217</v>
      </c>
      <c r="C71" s="293"/>
      <c r="D71" s="293"/>
      <c r="E71" s="351"/>
    </row>
    <row r="72" spans="1:5" s="46" customFormat="1" ht="12" customHeight="1" thickBot="1">
      <c r="A72" s="180" t="s">
        <v>89</v>
      </c>
      <c r="B72" s="233" t="s">
        <v>218</v>
      </c>
      <c r="C72" s="293"/>
      <c r="D72" s="293"/>
      <c r="E72" s="351"/>
    </row>
    <row r="73" spans="1:5" s="46" customFormat="1" ht="12" customHeight="1" thickBot="1">
      <c r="A73" s="180" t="s">
        <v>243</v>
      </c>
      <c r="B73" s="233" t="s">
        <v>219</v>
      </c>
      <c r="C73" s="293"/>
      <c r="D73" s="293"/>
      <c r="E73" s="351"/>
    </row>
    <row r="74" spans="1:5" s="46" customFormat="1" ht="12" customHeight="1" thickBot="1">
      <c r="A74" s="181" t="s">
        <v>244</v>
      </c>
      <c r="B74" s="234" t="s">
        <v>220</v>
      </c>
      <c r="C74" s="293"/>
      <c r="D74" s="293"/>
      <c r="E74" s="351"/>
    </row>
    <row r="75" spans="1:5" s="46" customFormat="1" ht="12" customHeight="1" thickBot="1">
      <c r="A75" s="182" t="s">
        <v>221</v>
      </c>
      <c r="B75" s="235" t="s">
        <v>222</v>
      </c>
      <c r="C75" s="294">
        <v>61209</v>
      </c>
      <c r="D75" s="294">
        <v>-14213</v>
      </c>
      <c r="E75" s="348">
        <f>SUM(E76:E77)</f>
        <v>46996</v>
      </c>
    </row>
    <row r="76" spans="1:5" s="46" customFormat="1" ht="12" customHeight="1" thickBot="1">
      <c r="A76" s="179" t="s">
        <v>245</v>
      </c>
      <c r="B76" s="232" t="s">
        <v>223</v>
      </c>
      <c r="C76" s="293">
        <v>61209</v>
      </c>
      <c r="D76" s="293">
        <v>-14213</v>
      </c>
      <c r="E76" s="351">
        <v>46996</v>
      </c>
    </row>
    <row r="77" spans="1:5" s="46" customFormat="1" ht="12" customHeight="1" thickBot="1">
      <c r="A77" s="181" t="s">
        <v>246</v>
      </c>
      <c r="B77" s="234" t="s">
        <v>224</v>
      </c>
      <c r="C77" s="293"/>
      <c r="D77" s="293"/>
      <c r="E77" s="351"/>
    </row>
    <row r="78" spans="1:5" s="45" customFormat="1" ht="12" customHeight="1" thickBot="1">
      <c r="A78" s="182" t="s">
        <v>225</v>
      </c>
      <c r="B78" s="235" t="s">
        <v>226</v>
      </c>
      <c r="C78" s="294"/>
      <c r="D78" s="294"/>
      <c r="E78" s="348">
        <f>SUM(E79:E81)</f>
        <v>0</v>
      </c>
    </row>
    <row r="79" spans="1:5" s="46" customFormat="1" ht="12" customHeight="1" thickBot="1">
      <c r="A79" s="179" t="s">
        <v>247</v>
      </c>
      <c r="B79" s="232" t="s">
        <v>227</v>
      </c>
      <c r="C79" s="293"/>
      <c r="D79" s="293"/>
      <c r="E79" s="351"/>
    </row>
    <row r="80" spans="1:5" s="46" customFormat="1" ht="12" customHeight="1" thickBot="1">
      <c r="A80" s="180" t="s">
        <v>248</v>
      </c>
      <c r="B80" s="233" t="s">
        <v>228</v>
      </c>
      <c r="C80" s="293"/>
      <c r="D80" s="293"/>
      <c r="E80" s="351"/>
    </row>
    <row r="81" spans="1:5" s="46" customFormat="1" ht="12" customHeight="1" thickBot="1">
      <c r="A81" s="181" t="s">
        <v>249</v>
      </c>
      <c r="B81" s="234" t="s">
        <v>229</v>
      </c>
      <c r="C81" s="293"/>
      <c r="D81" s="293"/>
      <c r="E81" s="351"/>
    </row>
    <row r="82" spans="1:5" s="46" customFormat="1" ht="12" customHeight="1" thickBot="1">
      <c r="A82" s="182" t="s">
        <v>230</v>
      </c>
      <c r="B82" s="235" t="s">
        <v>250</v>
      </c>
      <c r="C82" s="294"/>
      <c r="D82" s="294"/>
      <c r="E82" s="348">
        <f>SUM(E83:E86)</f>
        <v>0</v>
      </c>
    </row>
    <row r="83" spans="1:5" s="46" customFormat="1" ht="12" customHeight="1" thickBot="1">
      <c r="A83" s="183" t="s">
        <v>231</v>
      </c>
      <c r="B83" s="232" t="s">
        <v>232</v>
      </c>
      <c r="C83" s="293"/>
      <c r="D83" s="293"/>
      <c r="E83" s="351"/>
    </row>
    <row r="84" spans="1:5" s="46" customFormat="1" ht="12" customHeight="1" thickBot="1">
      <c r="A84" s="184" t="s">
        <v>233</v>
      </c>
      <c r="B84" s="233" t="s">
        <v>234</v>
      </c>
      <c r="C84" s="293"/>
      <c r="D84" s="293"/>
      <c r="E84" s="351"/>
    </row>
    <row r="85" spans="1:5" s="46" customFormat="1" ht="12" customHeight="1" thickBot="1">
      <c r="A85" s="184" t="s">
        <v>235</v>
      </c>
      <c r="B85" s="233" t="s">
        <v>236</v>
      </c>
      <c r="C85" s="293"/>
      <c r="D85" s="293"/>
      <c r="E85" s="351"/>
    </row>
    <row r="86" spans="1:5" s="45" customFormat="1" ht="12" customHeight="1" thickBot="1">
      <c r="A86" s="185" t="s">
        <v>237</v>
      </c>
      <c r="B86" s="234" t="s">
        <v>238</v>
      </c>
      <c r="C86" s="293"/>
      <c r="D86" s="293"/>
      <c r="E86" s="351"/>
    </row>
    <row r="87" spans="1:5" s="45" customFormat="1" ht="12" customHeight="1" thickBot="1">
      <c r="A87" s="182" t="s">
        <v>239</v>
      </c>
      <c r="B87" s="235" t="s">
        <v>376</v>
      </c>
      <c r="C87" s="294"/>
      <c r="D87" s="294"/>
      <c r="E87" s="352"/>
    </row>
    <row r="88" spans="1:5" s="45" customFormat="1" ht="12" customHeight="1" thickBot="1">
      <c r="A88" s="182" t="s">
        <v>400</v>
      </c>
      <c r="B88" s="235" t="s">
        <v>240</v>
      </c>
      <c r="C88" s="294"/>
      <c r="D88" s="294"/>
      <c r="E88" s="352"/>
    </row>
    <row r="89" spans="1:5" s="45" customFormat="1" ht="12" customHeight="1" thickBot="1">
      <c r="A89" s="182" t="s">
        <v>401</v>
      </c>
      <c r="B89" s="237" t="s">
        <v>379</v>
      </c>
      <c r="C89" s="294">
        <v>61209</v>
      </c>
      <c r="D89" s="294">
        <v>-14213</v>
      </c>
      <c r="E89" s="349">
        <f>+E66+E70+E75+E78+E82+E88+E87</f>
        <v>46996</v>
      </c>
    </row>
    <row r="90" spans="1:5" s="45" customFormat="1" ht="12" customHeight="1" thickBot="1">
      <c r="A90" s="186" t="s">
        <v>402</v>
      </c>
      <c r="B90" s="238" t="s">
        <v>403</v>
      </c>
      <c r="C90" s="294">
        <v>315964</v>
      </c>
      <c r="D90" s="294">
        <v>52134</v>
      </c>
      <c r="E90" s="349">
        <f>+E65+E89</f>
        <v>368098</v>
      </c>
    </row>
    <row r="91" spans="1:5" s="46" customFormat="1" ht="15" customHeight="1" thickBot="1">
      <c r="A91" s="92"/>
      <c r="B91" s="93"/>
      <c r="C91" s="353"/>
      <c r="D91" s="353"/>
      <c r="E91" s="354"/>
    </row>
    <row r="92" spans="1:5" s="40" customFormat="1" ht="16.5" customHeight="1" thickBot="1">
      <c r="A92" s="96"/>
      <c r="B92" s="97" t="s">
        <v>43</v>
      </c>
      <c r="C92" s="353"/>
      <c r="D92" s="353"/>
      <c r="E92" s="354"/>
    </row>
    <row r="93" spans="1:5" s="47" customFormat="1" ht="12" customHeight="1" thickBot="1">
      <c r="A93" s="161" t="s">
        <v>7</v>
      </c>
      <c r="B93" s="239" t="s">
        <v>407</v>
      </c>
      <c r="C93" s="286">
        <v>174482</v>
      </c>
      <c r="D93" s="286">
        <v>48421</v>
      </c>
      <c r="E93" s="348">
        <f>+E94+E95+E96+E97+E98+E111</f>
        <v>222903</v>
      </c>
    </row>
    <row r="94" spans="1:5" ht="12" customHeight="1" thickBot="1">
      <c r="A94" s="187" t="s">
        <v>67</v>
      </c>
      <c r="B94" s="216" t="s">
        <v>37</v>
      </c>
      <c r="C94" s="288">
        <v>50779</v>
      </c>
      <c r="D94" s="288">
        <v>30177</v>
      </c>
      <c r="E94" s="347">
        <v>80956</v>
      </c>
    </row>
    <row r="95" spans="1:5" ht="12" customHeight="1" thickBot="1">
      <c r="A95" s="180" t="s">
        <v>68</v>
      </c>
      <c r="B95" s="217" t="s">
        <v>113</v>
      </c>
      <c r="C95" s="288">
        <v>11611</v>
      </c>
      <c r="D95" s="288">
        <v>4174</v>
      </c>
      <c r="E95" s="347">
        <v>15785</v>
      </c>
    </row>
    <row r="96" spans="1:5" ht="12" customHeight="1" thickBot="1">
      <c r="A96" s="180" t="s">
        <v>69</v>
      </c>
      <c r="B96" s="217" t="s">
        <v>86</v>
      </c>
      <c r="C96" s="288">
        <v>73099</v>
      </c>
      <c r="D96" s="288">
        <v>13649</v>
      </c>
      <c r="E96" s="347">
        <v>86748</v>
      </c>
    </row>
    <row r="97" spans="1:5" ht="12" customHeight="1" thickBot="1">
      <c r="A97" s="180" t="s">
        <v>70</v>
      </c>
      <c r="B97" s="242" t="s">
        <v>114</v>
      </c>
      <c r="C97" s="288">
        <v>24240</v>
      </c>
      <c r="D97" s="288"/>
      <c r="E97" s="347">
        <v>24240</v>
      </c>
    </row>
    <row r="98" spans="1:5" ht="12" customHeight="1" thickBot="1">
      <c r="A98" s="180" t="s">
        <v>78</v>
      </c>
      <c r="B98" s="9" t="s">
        <v>115</v>
      </c>
      <c r="C98" s="288">
        <v>11753</v>
      </c>
      <c r="D98" s="288">
        <v>347</v>
      </c>
      <c r="E98" s="347">
        <v>12100</v>
      </c>
    </row>
    <row r="99" spans="1:5" ht="12" customHeight="1" thickBot="1">
      <c r="A99" s="180" t="s">
        <v>71</v>
      </c>
      <c r="B99" s="217" t="s">
        <v>404</v>
      </c>
      <c r="C99" s="288"/>
      <c r="D99" s="288"/>
      <c r="E99" s="347"/>
    </row>
    <row r="100" spans="1:5" ht="12" customHeight="1" thickBot="1">
      <c r="A100" s="180" t="s">
        <v>72</v>
      </c>
      <c r="B100" s="248" t="s">
        <v>342</v>
      </c>
      <c r="C100" s="288"/>
      <c r="D100" s="288"/>
      <c r="E100" s="347"/>
    </row>
    <row r="101" spans="1:5" ht="12" customHeight="1" thickBot="1">
      <c r="A101" s="180" t="s">
        <v>79</v>
      </c>
      <c r="B101" s="248" t="s">
        <v>341</v>
      </c>
      <c r="C101" s="288"/>
      <c r="D101" s="288"/>
      <c r="E101" s="347"/>
    </row>
    <row r="102" spans="1:5" ht="12" customHeight="1" thickBot="1">
      <c r="A102" s="180" t="s">
        <v>80</v>
      </c>
      <c r="B102" s="248" t="s">
        <v>256</v>
      </c>
      <c r="C102" s="288"/>
      <c r="D102" s="288"/>
      <c r="E102" s="347"/>
    </row>
    <row r="103" spans="1:5" ht="12" customHeight="1" thickBot="1">
      <c r="A103" s="180" t="s">
        <v>81</v>
      </c>
      <c r="B103" s="241" t="s">
        <v>257</v>
      </c>
      <c r="C103" s="288"/>
      <c r="D103" s="288"/>
      <c r="E103" s="347"/>
    </row>
    <row r="104" spans="1:5" ht="12" customHeight="1" thickBot="1">
      <c r="A104" s="180" t="s">
        <v>82</v>
      </c>
      <c r="B104" s="241" t="s">
        <v>258</v>
      </c>
      <c r="C104" s="288"/>
      <c r="D104" s="288"/>
      <c r="E104" s="347"/>
    </row>
    <row r="105" spans="1:5" ht="12" customHeight="1" thickBot="1">
      <c r="A105" s="180" t="s">
        <v>84</v>
      </c>
      <c r="B105" s="248" t="s">
        <v>259</v>
      </c>
      <c r="C105" s="288">
        <v>3305</v>
      </c>
      <c r="D105" s="288">
        <v>347</v>
      </c>
      <c r="E105" s="347">
        <v>3652</v>
      </c>
    </row>
    <row r="106" spans="1:5" ht="12" customHeight="1" thickBot="1">
      <c r="A106" s="180" t="s">
        <v>116</v>
      </c>
      <c r="B106" s="248" t="s">
        <v>260</v>
      </c>
      <c r="C106" s="288"/>
      <c r="D106" s="288"/>
      <c r="E106" s="347"/>
    </row>
    <row r="107" spans="1:5" ht="12" customHeight="1" thickBot="1">
      <c r="A107" s="180" t="s">
        <v>254</v>
      </c>
      <c r="B107" s="241" t="s">
        <v>261</v>
      </c>
      <c r="C107" s="288"/>
      <c r="D107" s="288"/>
      <c r="E107" s="347"/>
    </row>
    <row r="108" spans="1:5" ht="12" customHeight="1" thickBot="1">
      <c r="A108" s="188" t="s">
        <v>255</v>
      </c>
      <c r="B108" s="240" t="s">
        <v>262</v>
      </c>
      <c r="C108" s="288"/>
      <c r="D108" s="288"/>
      <c r="E108" s="347"/>
    </row>
    <row r="109" spans="1:5" ht="12" customHeight="1" thickBot="1">
      <c r="A109" s="180" t="s">
        <v>339</v>
      </c>
      <c r="B109" s="240" t="s">
        <v>263</v>
      </c>
      <c r="C109" s="288"/>
      <c r="D109" s="288"/>
      <c r="E109" s="347"/>
    </row>
    <row r="110" spans="1:5" ht="12" customHeight="1" thickBot="1">
      <c r="A110" s="180" t="s">
        <v>340</v>
      </c>
      <c r="B110" s="241" t="s">
        <v>264</v>
      </c>
      <c r="C110" s="288">
        <v>8448</v>
      </c>
      <c r="D110" s="288"/>
      <c r="E110" s="347">
        <v>8448</v>
      </c>
    </row>
    <row r="111" spans="1:5" ht="12" customHeight="1" thickBot="1">
      <c r="A111" s="180" t="s">
        <v>344</v>
      </c>
      <c r="B111" s="242" t="s">
        <v>38</v>
      </c>
      <c r="C111" s="288">
        <v>3000</v>
      </c>
      <c r="D111" s="288">
        <v>74</v>
      </c>
      <c r="E111" s="347">
        <v>3074</v>
      </c>
    </row>
    <row r="112" spans="1:5" ht="12" customHeight="1" thickBot="1">
      <c r="A112" s="181" t="s">
        <v>345</v>
      </c>
      <c r="B112" s="217" t="s">
        <v>405</v>
      </c>
      <c r="C112" s="288">
        <v>1000</v>
      </c>
      <c r="D112" s="288">
        <v>74</v>
      </c>
      <c r="E112" s="347">
        <v>1074</v>
      </c>
    </row>
    <row r="113" spans="1:5" ht="12" customHeight="1" thickBot="1">
      <c r="A113" s="189" t="s">
        <v>346</v>
      </c>
      <c r="B113" s="243" t="s">
        <v>406</v>
      </c>
      <c r="C113" s="288">
        <v>2000</v>
      </c>
      <c r="D113" s="288"/>
      <c r="E113" s="347">
        <v>2000</v>
      </c>
    </row>
    <row r="114" spans="1:5" ht="12" customHeight="1" thickBot="1">
      <c r="A114" s="16" t="s">
        <v>8</v>
      </c>
      <c r="B114" s="244" t="s">
        <v>265</v>
      </c>
      <c r="C114" s="286">
        <v>48993</v>
      </c>
      <c r="D114" s="286">
        <v>1537</v>
      </c>
      <c r="E114" s="348">
        <v>50530</v>
      </c>
    </row>
    <row r="115" spans="1:5" ht="12" customHeight="1" thickBot="1">
      <c r="A115" s="179" t="s">
        <v>73</v>
      </c>
      <c r="B115" s="217" t="s">
        <v>133</v>
      </c>
      <c r="C115" s="288">
        <v>5000</v>
      </c>
      <c r="D115" s="288">
        <v>1537</v>
      </c>
      <c r="E115" s="347">
        <v>6537</v>
      </c>
    </row>
    <row r="116" spans="1:5" ht="12" customHeight="1" thickBot="1">
      <c r="A116" s="179" t="s">
        <v>74</v>
      </c>
      <c r="B116" s="219" t="s">
        <v>269</v>
      </c>
      <c r="C116" s="288"/>
      <c r="D116" s="288"/>
      <c r="E116" s="347"/>
    </row>
    <row r="117" spans="1:5" ht="12" customHeight="1" thickBot="1">
      <c r="A117" s="179" t="s">
        <v>75</v>
      </c>
      <c r="B117" s="219" t="s">
        <v>117</v>
      </c>
      <c r="C117" s="288">
        <v>43993</v>
      </c>
      <c r="D117" s="288"/>
      <c r="E117" s="347">
        <v>43993</v>
      </c>
    </row>
    <row r="118" spans="1:5" ht="12" customHeight="1" thickBot="1">
      <c r="A118" s="179" t="s">
        <v>76</v>
      </c>
      <c r="B118" s="219" t="s">
        <v>270</v>
      </c>
      <c r="C118" s="288"/>
      <c r="D118" s="288"/>
      <c r="E118" s="347"/>
    </row>
    <row r="119" spans="1:5" ht="12" customHeight="1" thickBot="1">
      <c r="A119" s="179" t="s">
        <v>77</v>
      </c>
      <c r="B119" s="249" t="s">
        <v>136</v>
      </c>
      <c r="C119" s="293"/>
      <c r="D119" s="293"/>
      <c r="E119" s="347"/>
    </row>
    <row r="120" spans="1:5" ht="12" customHeight="1" thickBot="1">
      <c r="A120" s="179" t="s">
        <v>83</v>
      </c>
      <c r="B120" s="250" t="s">
        <v>330</v>
      </c>
      <c r="C120" s="293"/>
      <c r="D120" s="293"/>
      <c r="E120" s="347"/>
    </row>
    <row r="121" spans="1:5" ht="12" customHeight="1" thickBot="1">
      <c r="A121" s="179" t="s">
        <v>85</v>
      </c>
      <c r="B121" s="251" t="s">
        <v>275</v>
      </c>
      <c r="C121" s="288"/>
      <c r="D121" s="288"/>
      <c r="E121" s="347"/>
    </row>
    <row r="122" spans="1:5" ht="12" customHeight="1" thickBot="1">
      <c r="A122" s="179" t="s">
        <v>118</v>
      </c>
      <c r="B122" s="241" t="s">
        <v>258</v>
      </c>
      <c r="C122" s="288"/>
      <c r="D122" s="288"/>
      <c r="E122" s="347"/>
    </row>
    <row r="123" spans="1:5" ht="12" customHeight="1" thickBot="1">
      <c r="A123" s="179" t="s">
        <v>119</v>
      </c>
      <c r="B123" s="241" t="s">
        <v>274</v>
      </c>
      <c r="C123" s="288"/>
      <c r="D123" s="288"/>
      <c r="E123" s="347"/>
    </row>
    <row r="124" spans="1:5" ht="12" customHeight="1" thickBot="1">
      <c r="A124" s="179" t="s">
        <v>120</v>
      </c>
      <c r="B124" s="241" t="s">
        <v>273</v>
      </c>
      <c r="C124" s="288"/>
      <c r="D124" s="288"/>
      <c r="E124" s="347"/>
    </row>
    <row r="125" spans="1:5" ht="12" customHeight="1" thickBot="1">
      <c r="A125" s="179" t="s">
        <v>266</v>
      </c>
      <c r="B125" s="241" t="s">
        <v>261</v>
      </c>
      <c r="C125" s="288"/>
      <c r="D125" s="288"/>
      <c r="E125" s="347"/>
    </row>
    <row r="126" spans="1:5" ht="12" customHeight="1" thickBot="1">
      <c r="A126" s="179" t="s">
        <v>267</v>
      </c>
      <c r="B126" s="241" t="s">
        <v>272</v>
      </c>
      <c r="C126" s="288"/>
      <c r="D126" s="288"/>
      <c r="E126" s="347"/>
    </row>
    <row r="127" spans="1:5" ht="12" customHeight="1" thickBot="1">
      <c r="A127" s="188" t="s">
        <v>268</v>
      </c>
      <c r="B127" s="241" t="s">
        <v>271</v>
      </c>
      <c r="C127" s="288"/>
      <c r="D127" s="288"/>
      <c r="E127" s="347"/>
    </row>
    <row r="128" spans="1:5" ht="12" customHeight="1" thickBot="1">
      <c r="A128" s="16" t="s">
        <v>9</v>
      </c>
      <c r="B128" s="221" t="s">
        <v>349</v>
      </c>
      <c r="C128" s="355">
        <v>223475</v>
      </c>
      <c r="D128" s="355">
        <v>49958</v>
      </c>
      <c r="E128" s="348">
        <f>+E93+E114</f>
        <v>273433</v>
      </c>
    </row>
    <row r="129" spans="1:5" ht="12" customHeight="1" thickBot="1">
      <c r="A129" s="16" t="s">
        <v>10</v>
      </c>
      <c r="B129" s="221" t="s">
        <v>350</v>
      </c>
      <c r="C129" s="355"/>
      <c r="D129" s="355"/>
      <c r="E129" s="348">
        <f>+E130+E131+E132</f>
        <v>0</v>
      </c>
    </row>
    <row r="130" spans="1:5" s="47" customFormat="1" ht="12" customHeight="1" thickBot="1">
      <c r="A130" s="179" t="s">
        <v>170</v>
      </c>
      <c r="B130" s="220" t="s">
        <v>410</v>
      </c>
      <c r="C130" s="288"/>
      <c r="D130" s="288"/>
      <c r="E130" s="347"/>
    </row>
    <row r="131" spans="1:5" ht="12" customHeight="1" thickBot="1">
      <c r="A131" s="179" t="s">
        <v>171</v>
      </c>
      <c r="B131" s="220" t="s">
        <v>358</v>
      </c>
      <c r="C131" s="288"/>
      <c r="D131" s="288"/>
      <c r="E131" s="347"/>
    </row>
    <row r="132" spans="1:5" ht="12" customHeight="1" thickBot="1">
      <c r="A132" s="188" t="s">
        <v>172</v>
      </c>
      <c r="B132" s="218" t="s">
        <v>409</v>
      </c>
      <c r="C132" s="288"/>
      <c r="D132" s="288"/>
      <c r="E132" s="347"/>
    </row>
    <row r="133" spans="1:5" ht="12" customHeight="1" thickBot="1">
      <c r="A133" s="16" t="s">
        <v>11</v>
      </c>
      <c r="B133" s="221" t="s">
        <v>351</v>
      </c>
      <c r="C133" s="355"/>
      <c r="D133" s="355"/>
      <c r="E133" s="348">
        <f>+E134+E135+E136+E137+E138+E139</f>
        <v>0</v>
      </c>
    </row>
    <row r="134" spans="1:5" ht="12" customHeight="1" thickBot="1">
      <c r="A134" s="179" t="s">
        <v>60</v>
      </c>
      <c r="B134" s="220" t="s">
        <v>360</v>
      </c>
      <c r="C134" s="288"/>
      <c r="D134" s="288"/>
      <c r="E134" s="347"/>
    </row>
    <row r="135" spans="1:5" ht="12" customHeight="1" thickBot="1">
      <c r="A135" s="179" t="s">
        <v>61</v>
      </c>
      <c r="B135" s="220" t="s">
        <v>352</v>
      </c>
      <c r="C135" s="288"/>
      <c r="D135" s="288"/>
      <c r="E135" s="347"/>
    </row>
    <row r="136" spans="1:5" ht="12" customHeight="1" thickBot="1">
      <c r="A136" s="179" t="s">
        <v>62</v>
      </c>
      <c r="B136" s="220" t="s">
        <v>353</v>
      </c>
      <c r="C136" s="288"/>
      <c r="D136" s="288"/>
      <c r="E136" s="347"/>
    </row>
    <row r="137" spans="1:5" ht="12" customHeight="1" thickBot="1">
      <c r="A137" s="179" t="s">
        <v>105</v>
      </c>
      <c r="B137" s="220" t="s">
        <v>408</v>
      </c>
      <c r="C137" s="288"/>
      <c r="D137" s="288"/>
      <c r="E137" s="347"/>
    </row>
    <row r="138" spans="1:5" ht="12" customHeight="1" thickBot="1">
      <c r="A138" s="179" t="s">
        <v>106</v>
      </c>
      <c r="B138" s="220" t="s">
        <v>355</v>
      </c>
      <c r="C138" s="288"/>
      <c r="D138" s="288"/>
      <c r="E138" s="347"/>
    </row>
    <row r="139" spans="1:5" s="47" customFormat="1" ht="12" customHeight="1" thickBot="1">
      <c r="A139" s="188" t="s">
        <v>107</v>
      </c>
      <c r="B139" s="218" t="s">
        <v>356</v>
      </c>
      <c r="C139" s="288"/>
      <c r="D139" s="288"/>
      <c r="E139" s="347"/>
    </row>
    <row r="140" spans="1:13" ht="12" customHeight="1" thickBot="1">
      <c r="A140" s="16" t="s">
        <v>12</v>
      </c>
      <c r="B140" s="221" t="s">
        <v>423</v>
      </c>
      <c r="C140" s="355">
        <v>92489</v>
      </c>
      <c r="D140" s="355">
        <v>2176</v>
      </c>
      <c r="E140" s="349">
        <f>+E141+E142+E144+E145+E143</f>
        <v>94665</v>
      </c>
      <c r="M140" s="103"/>
    </row>
    <row r="141" spans="1:5" ht="13.5" thickBot="1">
      <c r="A141" s="179" t="s">
        <v>63</v>
      </c>
      <c r="B141" s="220" t="s">
        <v>276</v>
      </c>
      <c r="C141" s="288"/>
      <c r="D141" s="288"/>
      <c r="E141" s="347"/>
    </row>
    <row r="142" spans="1:5" ht="12" customHeight="1" thickBot="1">
      <c r="A142" s="179" t="s">
        <v>64</v>
      </c>
      <c r="B142" s="220" t="s">
        <v>277</v>
      </c>
      <c r="C142" s="288">
        <v>5586</v>
      </c>
      <c r="D142" s="288"/>
      <c r="E142" s="347">
        <v>5586</v>
      </c>
    </row>
    <row r="143" spans="1:5" ht="12" customHeight="1" thickBot="1">
      <c r="A143" s="179" t="s">
        <v>190</v>
      </c>
      <c r="B143" s="220" t="s">
        <v>422</v>
      </c>
      <c r="C143" s="288">
        <v>86903</v>
      </c>
      <c r="D143" s="288">
        <v>2176</v>
      </c>
      <c r="E143" s="347">
        <v>89079</v>
      </c>
    </row>
    <row r="144" spans="1:5" s="47" customFormat="1" ht="12" customHeight="1" thickBot="1">
      <c r="A144" s="179" t="s">
        <v>191</v>
      </c>
      <c r="B144" s="220" t="s">
        <v>365</v>
      </c>
      <c r="C144" s="288"/>
      <c r="D144" s="288"/>
      <c r="E144" s="347"/>
    </row>
    <row r="145" spans="1:5" s="47" customFormat="1" ht="12" customHeight="1" thickBot="1">
      <c r="A145" s="188" t="s">
        <v>192</v>
      </c>
      <c r="B145" s="218" t="s">
        <v>296</v>
      </c>
      <c r="C145" s="288"/>
      <c r="D145" s="288"/>
      <c r="E145" s="347"/>
    </row>
    <row r="146" spans="1:5" s="47" customFormat="1" ht="12" customHeight="1" thickBot="1">
      <c r="A146" s="16" t="s">
        <v>13</v>
      </c>
      <c r="B146" s="221" t="s">
        <v>366</v>
      </c>
      <c r="C146" s="355"/>
      <c r="D146" s="355"/>
      <c r="E146" s="356">
        <f>+E147+E148+E149+E150+E151</f>
        <v>0</v>
      </c>
    </row>
    <row r="147" spans="1:5" s="47" customFormat="1" ht="12" customHeight="1" thickBot="1">
      <c r="A147" s="179" t="s">
        <v>65</v>
      </c>
      <c r="B147" s="220" t="s">
        <v>361</v>
      </c>
      <c r="C147" s="288"/>
      <c r="D147" s="288"/>
      <c r="E147" s="347"/>
    </row>
    <row r="148" spans="1:5" s="47" customFormat="1" ht="12" customHeight="1" thickBot="1">
      <c r="A148" s="179" t="s">
        <v>66</v>
      </c>
      <c r="B148" s="220" t="s">
        <v>368</v>
      </c>
      <c r="C148" s="288"/>
      <c r="D148" s="288"/>
      <c r="E148" s="347"/>
    </row>
    <row r="149" spans="1:5" s="47" customFormat="1" ht="12" customHeight="1" thickBot="1">
      <c r="A149" s="179" t="s">
        <v>202</v>
      </c>
      <c r="B149" s="220" t="s">
        <v>363</v>
      </c>
      <c r="C149" s="288"/>
      <c r="D149" s="288"/>
      <c r="E149" s="347"/>
    </row>
    <row r="150" spans="1:5" s="47" customFormat="1" ht="12" customHeight="1" thickBot="1">
      <c r="A150" s="179" t="s">
        <v>203</v>
      </c>
      <c r="B150" s="220" t="s">
        <v>411</v>
      </c>
      <c r="C150" s="288"/>
      <c r="D150" s="288"/>
      <c r="E150" s="347"/>
    </row>
    <row r="151" spans="1:5" ht="12.75" customHeight="1" thickBot="1">
      <c r="A151" s="188" t="s">
        <v>367</v>
      </c>
      <c r="B151" s="218" t="s">
        <v>370</v>
      </c>
      <c r="C151" s="288"/>
      <c r="D151" s="288"/>
      <c r="E151" s="347"/>
    </row>
    <row r="152" spans="1:5" ht="12.75" customHeight="1" thickBot="1">
      <c r="A152" s="208" t="s">
        <v>14</v>
      </c>
      <c r="B152" s="221" t="s">
        <v>371</v>
      </c>
      <c r="C152" s="355"/>
      <c r="D152" s="355"/>
      <c r="E152" s="356"/>
    </row>
    <row r="153" spans="1:5" ht="12.75" customHeight="1" thickBot="1">
      <c r="A153" s="208" t="s">
        <v>15</v>
      </c>
      <c r="B153" s="221" t="s">
        <v>372</v>
      </c>
      <c r="C153" s="355"/>
      <c r="D153" s="355"/>
      <c r="E153" s="356"/>
    </row>
    <row r="154" spans="1:5" ht="12" customHeight="1" thickBot="1">
      <c r="A154" s="16" t="s">
        <v>16</v>
      </c>
      <c r="B154" s="221" t="s">
        <v>374</v>
      </c>
      <c r="C154" s="355">
        <v>92489</v>
      </c>
      <c r="D154" s="355">
        <v>2176</v>
      </c>
      <c r="E154" s="357">
        <f>+E129+E133+E140+E146+E152+E153</f>
        <v>94665</v>
      </c>
    </row>
    <row r="155" spans="1:5" ht="15" customHeight="1" thickBot="1">
      <c r="A155" s="190" t="s">
        <v>17</v>
      </c>
      <c r="B155" s="245" t="s">
        <v>373</v>
      </c>
      <c r="C155" s="358">
        <v>315964</v>
      </c>
      <c r="D155" s="358">
        <v>52134</v>
      </c>
      <c r="E155" s="357">
        <f>+E128+E154</f>
        <v>368098</v>
      </c>
    </row>
    <row r="156" spans="1:5" ht="13.5" thickBot="1">
      <c r="A156" s="151"/>
      <c r="B156" s="152"/>
      <c r="C156" s="337"/>
      <c r="D156" s="337"/>
      <c r="E156" s="337"/>
    </row>
    <row r="157" spans="1:5" ht="15" customHeight="1" thickBot="1">
      <c r="A157" s="101" t="s">
        <v>412</v>
      </c>
      <c r="B157" s="102"/>
      <c r="C157" s="359">
        <v>13</v>
      </c>
      <c r="D157" s="359"/>
      <c r="E157" s="360">
        <v>13</v>
      </c>
    </row>
    <row r="158" spans="1:5" ht="14.25" customHeight="1" thickBot="1">
      <c r="A158" s="101" t="s">
        <v>129</v>
      </c>
      <c r="B158" s="102"/>
      <c r="C158" s="359">
        <v>14</v>
      </c>
      <c r="D158" s="359">
        <v>54</v>
      </c>
      <c r="E158" s="360">
        <v>68</v>
      </c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="130" zoomScaleNormal="130" zoomScaleSheetLayoutView="85" workbookViewId="0" topLeftCell="A1">
      <selection activeCell="B1" sqref="B1:E1"/>
    </sheetView>
  </sheetViews>
  <sheetFormatPr defaultColWidth="9.00390625" defaultRowHeight="12.75"/>
  <cols>
    <col min="1" max="1" width="16.00390625" style="153" customWidth="1"/>
    <col min="2" max="2" width="58.625" style="154" customWidth="1"/>
    <col min="3" max="3" width="11.625" style="154" customWidth="1"/>
    <col min="4" max="4" width="12.625" style="154" customWidth="1"/>
    <col min="5" max="5" width="12.625" style="155" customWidth="1"/>
    <col min="6" max="16384" width="9.375" style="2" customWidth="1"/>
  </cols>
  <sheetData>
    <row r="1" spans="1:5" s="1" customFormat="1" ht="16.5" customHeight="1" thickBot="1">
      <c r="A1" s="79"/>
      <c r="B1" s="483" t="s">
        <v>477</v>
      </c>
      <c r="C1" s="483"/>
      <c r="D1" s="483"/>
      <c r="E1" s="484"/>
    </row>
    <row r="2" spans="1:5" s="43" customFormat="1" ht="21" customHeight="1">
      <c r="A2" s="159" t="s">
        <v>48</v>
      </c>
      <c r="B2" s="140" t="s">
        <v>130</v>
      </c>
      <c r="C2" s="211"/>
      <c r="D2" s="211"/>
      <c r="E2" s="142" t="s">
        <v>39</v>
      </c>
    </row>
    <row r="3" spans="1:5" s="43" customFormat="1" ht="16.5" thickBot="1">
      <c r="A3" s="81" t="s">
        <v>126</v>
      </c>
      <c r="B3" s="141" t="s">
        <v>331</v>
      </c>
      <c r="C3" s="212"/>
      <c r="D3" s="212"/>
      <c r="E3" s="207" t="s">
        <v>45</v>
      </c>
    </row>
    <row r="4" spans="1:5" s="44" customFormat="1" ht="15.75" customHeight="1" thickBot="1">
      <c r="A4" s="82"/>
      <c r="B4" s="82"/>
      <c r="C4" s="82"/>
      <c r="D4" s="82"/>
      <c r="E4" s="83" t="s">
        <v>40</v>
      </c>
    </row>
    <row r="5" spans="1:5" ht="13.5" thickBot="1">
      <c r="A5" s="160" t="s">
        <v>128</v>
      </c>
      <c r="B5" s="84" t="s">
        <v>443</v>
      </c>
      <c r="C5" s="213" t="s">
        <v>41</v>
      </c>
      <c r="D5" s="213" t="s">
        <v>461</v>
      </c>
      <c r="E5" s="143" t="s">
        <v>464</v>
      </c>
    </row>
    <row r="6" spans="1:5" s="40" customFormat="1" ht="12.75" customHeight="1" thickBot="1">
      <c r="A6" s="75"/>
      <c r="B6" s="76" t="s">
        <v>394</v>
      </c>
      <c r="C6" s="214"/>
      <c r="D6" s="214"/>
      <c r="E6" s="77" t="s">
        <v>395</v>
      </c>
    </row>
    <row r="7" spans="1:5" s="40" customFormat="1" ht="15.75" customHeight="1" thickBot="1">
      <c r="A7" s="86"/>
      <c r="B7" s="87" t="s">
        <v>42</v>
      </c>
      <c r="C7" s="87"/>
      <c r="D7" s="87"/>
      <c r="E7" s="144"/>
    </row>
    <row r="8" spans="1:5" s="40" customFormat="1" ht="12" customHeight="1" thickBot="1">
      <c r="A8" s="16" t="s">
        <v>7</v>
      </c>
      <c r="B8" s="10" t="s">
        <v>155</v>
      </c>
      <c r="C8" s="298">
        <v>160066</v>
      </c>
      <c r="D8" s="298">
        <v>7941</v>
      </c>
      <c r="E8" s="299">
        <f>+E9+E10+E11+E12+E13+E14</f>
        <v>168007</v>
      </c>
    </row>
    <row r="9" spans="1:5" s="45" customFormat="1" ht="12" customHeight="1">
      <c r="A9" s="179" t="s">
        <v>67</v>
      </c>
      <c r="B9" s="164" t="s">
        <v>156</v>
      </c>
      <c r="C9" s="300">
        <v>67995</v>
      </c>
      <c r="D9" s="300"/>
      <c r="E9" s="301">
        <v>67995</v>
      </c>
    </row>
    <row r="10" spans="1:5" s="46" customFormat="1" ht="12" customHeight="1">
      <c r="A10" s="180" t="s">
        <v>68</v>
      </c>
      <c r="B10" s="165" t="s">
        <v>157</v>
      </c>
      <c r="C10" s="302">
        <v>25406</v>
      </c>
      <c r="D10" s="302"/>
      <c r="E10" s="303">
        <v>25406</v>
      </c>
    </row>
    <row r="11" spans="1:5" s="46" customFormat="1" ht="12" customHeight="1">
      <c r="A11" s="180" t="s">
        <v>69</v>
      </c>
      <c r="B11" s="165" t="s">
        <v>430</v>
      </c>
      <c r="C11" s="302">
        <v>53705</v>
      </c>
      <c r="D11" s="302"/>
      <c r="E11" s="303">
        <v>53705</v>
      </c>
    </row>
    <row r="12" spans="1:5" s="46" customFormat="1" ht="12" customHeight="1">
      <c r="A12" s="180" t="s">
        <v>70</v>
      </c>
      <c r="B12" s="165" t="s">
        <v>158</v>
      </c>
      <c r="C12" s="302">
        <v>2899</v>
      </c>
      <c r="D12" s="302"/>
      <c r="E12" s="303">
        <v>2899</v>
      </c>
    </row>
    <row r="13" spans="1:5" s="46" customFormat="1" ht="12" customHeight="1">
      <c r="A13" s="180" t="s">
        <v>87</v>
      </c>
      <c r="B13" s="165" t="s">
        <v>399</v>
      </c>
      <c r="C13" s="302">
        <v>10061</v>
      </c>
      <c r="D13" s="302">
        <v>2780</v>
      </c>
      <c r="E13" s="303">
        <v>12841</v>
      </c>
    </row>
    <row r="14" spans="1:5" s="45" customFormat="1" ht="12" customHeight="1" thickBot="1">
      <c r="A14" s="181" t="s">
        <v>71</v>
      </c>
      <c r="B14" s="166" t="s">
        <v>334</v>
      </c>
      <c r="C14" s="304"/>
      <c r="D14" s="304">
        <v>5161</v>
      </c>
      <c r="E14" s="303">
        <v>5161</v>
      </c>
    </row>
    <row r="15" spans="1:5" s="45" customFormat="1" ht="12" customHeight="1" thickBot="1">
      <c r="A15" s="16" t="s">
        <v>8</v>
      </c>
      <c r="B15" s="104" t="s">
        <v>159</v>
      </c>
      <c r="C15" s="305">
        <v>24252</v>
      </c>
      <c r="D15" s="305">
        <v>42113</v>
      </c>
      <c r="E15" s="299">
        <v>66365</v>
      </c>
    </row>
    <row r="16" spans="1:5" s="45" customFormat="1" ht="12" customHeight="1">
      <c r="A16" s="179" t="s">
        <v>73</v>
      </c>
      <c r="B16" s="164" t="s">
        <v>160</v>
      </c>
      <c r="C16" s="300"/>
      <c r="D16" s="300"/>
      <c r="E16" s="301"/>
    </row>
    <row r="17" spans="1:5" s="45" customFormat="1" ht="12" customHeight="1">
      <c r="A17" s="180" t="s">
        <v>74</v>
      </c>
      <c r="B17" s="165" t="s">
        <v>161</v>
      </c>
      <c r="C17" s="302"/>
      <c r="D17" s="302"/>
      <c r="E17" s="303"/>
    </row>
    <row r="18" spans="1:5" s="45" customFormat="1" ht="12" customHeight="1">
      <c r="A18" s="180" t="s">
        <v>75</v>
      </c>
      <c r="B18" s="165" t="s">
        <v>324</v>
      </c>
      <c r="C18" s="302"/>
      <c r="D18" s="302"/>
      <c r="E18" s="303"/>
    </row>
    <row r="19" spans="1:5" s="45" customFormat="1" ht="12" customHeight="1">
      <c r="A19" s="180" t="s">
        <v>76</v>
      </c>
      <c r="B19" s="165" t="s">
        <v>325</v>
      </c>
      <c r="C19" s="302"/>
      <c r="D19" s="302"/>
      <c r="E19" s="303"/>
    </row>
    <row r="20" spans="1:5" s="45" customFormat="1" ht="12" customHeight="1">
      <c r="A20" s="180" t="s">
        <v>77</v>
      </c>
      <c r="B20" s="165" t="s">
        <v>162</v>
      </c>
      <c r="C20" s="302">
        <v>24252</v>
      </c>
      <c r="D20" s="302">
        <v>42113</v>
      </c>
      <c r="E20" s="303">
        <v>66365</v>
      </c>
    </row>
    <row r="21" spans="1:5" s="46" customFormat="1" ht="12" customHeight="1" thickBot="1">
      <c r="A21" s="181" t="s">
        <v>83</v>
      </c>
      <c r="B21" s="166" t="s">
        <v>163</v>
      </c>
      <c r="C21" s="304"/>
      <c r="D21" s="304"/>
      <c r="E21" s="306"/>
    </row>
    <row r="22" spans="1:5" s="46" customFormat="1" ht="12" customHeight="1" thickBot="1">
      <c r="A22" s="16" t="s">
        <v>9</v>
      </c>
      <c r="B22" s="10" t="s">
        <v>164</v>
      </c>
      <c r="C22" s="298"/>
      <c r="D22" s="298">
        <v>17268</v>
      </c>
      <c r="E22" s="299">
        <f>+E23+E24+E25+E26+E27</f>
        <v>17268</v>
      </c>
    </row>
    <row r="23" spans="1:5" s="46" customFormat="1" ht="12" customHeight="1">
      <c r="A23" s="179" t="s">
        <v>56</v>
      </c>
      <c r="B23" s="164" t="s">
        <v>165</v>
      </c>
      <c r="C23" s="300"/>
      <c r="D23" s="300"/>
      <c r="E23" s="301"/>
    </row>
    <row r="24" spans="1:5" s="45" customFormat="1" ht="12" customHeight="1">
      <c r="A24" s="180" t="s">
        <v>57</v>
      </c>
      <c r="B24" s="165" t="s">
        <v>166</v>
      </c>
      <c r="C24" s="302"/>
      <c r="D24" s="302"/>
      <c r="E24" s="303"/>
    </row>
    <row r="25" spans="1:5" s="46" customFormat="1" ht="12" customHeight="1">
      <c r="A25" s="180" t="s">
        <v>58</v>
      </c>
      <c r="B25" s="165" t="s">
        <v>326</v>
      </c>
      <c r="C25" s="302"/>
      <c r="D25" s="302"/>
      <c r="E25" s="303"/>
    </row>
    <row r="26" spans="1:5" s="46" customFormat="1" ht="12" customHeight="1">
      <c r="A26" s="180" t="s">
        <v>59</v>
      </c>
      <c r="B26" s="165" t="s">
        <v>327</v>
      </c>
      <c r="C26" s="302"/>
      <c r="D26" s="302"/>
      <c r="E26" s="303"/>
    </row>
    <row r="27" spans="1:5" s="46" customFormat="1" ht="12" customHeight="1">
      <c r="A27" s="180" t="s">
        <v>101</v>
      </c>
      <c r="B27" s="165" t="s">
        <v>167</v>
      </c>
      <c r="C27" s="302"/>
      <c r="D27" s="302">
        <v>17268</v>
      </c>
      <c r="E27" s="303">
        <v>17268</v>
      </c>
    </row>
    <row r="28" spans="1:5" s="46" customFormat="1" ht="12" customHeight="1" thickBot="1">
      <c r="A28" s="181" t="s">
        <v>102</v>
      </c>
      <c r="B28" s="166" t="s">
        <v>168</v>
      </c>
      <c r="C28" s="304"/>
      <c r="D28" s="304"/>
      <c r="E28" s="306"/>
    </row>
    <row r="29" spans="1:5" s="46" customFormat="1" ht="12" customHeight="1" thickBot="1">
      <c r="A29" s="16" t="s">
        <v>103</v>
      </c>
      <c r="B29" s="10" t="s">
        <v>441</v>
      </c>
      <c r="C29" s="298">
        <v>39790</v>
      </c>
      <c r="D29" s="298">
        <v>-3800</v>
      </c>
      <c r="E29" s="307">
        <v>35990</v>
      </c>
    </row>
    <row r="30" spans="1:5" s="46" customFormat="1" ht="12" customHeight="1">
      <c r="A30" s="179" t="s">
        <v>170</v>
      </c>
      <c r="B30" s="164" t="s">
        <v>447</v>
      </c>
      <c r="C30" s="300">
        <v>8500</v>
      </c>
      <c r="D30" s="300"/>
      <c r="E30" s="301">
        <v>8500</v>
      </c>
    </row>
    <row r="31" spans="1:5" s="46" customFormat="1" ht="12" customHeight="1">
      <c r="A31" s="180" t="s">
        <v>171</v>
      </c>
      <c r="B31" s="165" t="s">
        <v>473</v>
      </c>
      <c r="C31" s="302"/>
      <c r="D31" s="302">
        <v>5</v>
      </c>
      <c r="E31" s="303">
        <v>5</v>
      </c>
    </row>
    <row r="32" spans="1:5" s="46" customFormat="1" ht="12" customHeight="1">
      <c r="A32" s="180" t="s">
        <v>172</v>
      </c>
      <c r="B32" s="165" t="s">
        <v>437</v>
      </c>
      <c r="C32" s="302">
        <v>24740</v>
      </c>
      <c r="D32" s="302">
        <v>-4000</v>
      </c>
      <c r="E32" s="303">
        <v>20740</v>
      </c>
    </row>
    <row r="33" spans="1:5" s="46" customFormat="1" ht="12" customHeight="1">
      <c r="A33" s="180" t="s">
        <v>173</v>
      </c>
      <c r="B33" s="165" t="s">
        <v>438</v>
      </c>
      <c r="C33" s="302">
        <v>150</v>
      </c>
      <c r="D33" s="302">
        <v>-50</v>
      </c>
      <c r="E33" s="303">
        <v>100</v>
      </c>
    </row>
    <row r="34" spans="1:5" s="46" customFormat="1" ht="12" customHeight="1">
      <c r="A34" s="180" t="s">
        <v>432</v>
      </c>
      <c r="B34" s="165" t="s">
        <v>174</v>
      </c>
      <c r="C34" s="302">
        <v>6000</v>
      </c>
      <c r="D34" s="302"/>
      <c r="E34" s="303">
        <v>6000</v>
      </c>
    </row>
    <row r="35" spans="1:5" s="46" customFormat="1" ht="12" customHeight="1">
      <c r="A35" s="180" t="s">
        <v>433</v>
      </c>
      <c r="B35" s="165" t="s">
        <v>175</v>
      </c>
      <c r="C35" s="302"/>
      <c r="D35" s="302">
        <v>45</v>
      </c>
      <c r="E35" s="303">
        <v>45</v>
      </c>
    </row>
    <row r="36" spans="1:5" s="46" customFormat="1" ht="12" customHeight="1" thickBot="1">
      <c r="A36" s="181" t="s">
        <v>434</v>
      </c>
      <c r="B36" s="209" t="s">
        <v>176</v>
      </c>
      <c r="C36" s="304">
        <v>400</v>
      </c>
      <c r="D36" s="304">
        <v>200</v>
      </c>
      <c r="E36" s="306">
        <v>600</v>
      </c>
    </row>
    <row r="37" spans="1:5" s="46" customFormat="1" ht="12" customHeight="1" thickBot="1">
      <c r="A37" s="16" t="s">
        <v>11</v>
      </c>
      <c r="B37" s="10" t="s">
        <v>335</v>
      </c>
      <c r="C37" s="298">
        <v>25387</v>
      </c>
      <c r="D37" s="298">
        <v>2825</v>
      </c>
      <c r="E37" s="299">
        <v>28212</v>
      </c>
    </row>
    <row r="38" spans="1:5" s="46" customFormat="1" ht="12" customHeight="1">
      <c r="A38" s="179" t="s">
        <v>60</v>
      </c>
      <c r="B38" s="164" t="s">
        <v>179</v>
      </c>
      <c r="C38" s="300">
        <v>480</v>
      </c>
      <c r="D38" s="300"/>
      <c r="E38" s="301">
        <v>480</v>
      </c>
    </row>
    <row r="39" spans="1:5" s="46" customFormat="1" ht="12" customHeight="1">
      <c r="A39" s="180" t="s">
        <v>61</v>
      </c>
      <c r="B39" s="165" t="s">
        <v>180</v>
      </c>
      <c r="C39" s="302">
        <v>200</v>
      </c>
      <c r="D39" s="302">
        <v>1056</v>
      </c>
      <c r="E39" s="303">
        <v>1256</v>
      </c>
    </row>
    <row r="40" spans="1:5" s="46" customFormat="1" ht="12" customHeight="1">
      <c r="A40" s="180" t="s">
        <v>62</v>
      </c>
      <c r="B40" s="165" t="s">
        <v>181</v>
      </c>
      <c r="C40" s="302"/>
      <c r="D40" s="302"/>
      <c r="E40" s="303"/>
    </row>
    <row r="41" spans="1:5" s="46" customFormat="1" ht="12" customHeight="1">
      <c r="A41" s="180" t="s">
        <v>105</v>
      </c>
      <c r="B41" s="165" t="s">
        <v>182</v>
      </c>
      <c r="C41" s="302">
        <v>3046</v>
      </c>
      <c r="D41" s="302"/>
      <c r="E41" s="303">
        <v>3046</v>
      </c>
    </row>
    <row r="42" spans="1:5" s="46" customFormat="1" ht="12" customHeight="1">
      <c r="A42" s="180" t="s">
        <v>106</v>
      </c>
      <c r="B42" s="165" t="s">
        <v>183</v>
      </c>
      <c r="C42" s="302">
        <v>16752</v>
      </c>
      <c r="D42" s="302"/>
      <c r="E42" s="303">
        <v>16752</v>
      </c>
    </row>
    <row r="43" spans="1:5" s="46" customFormat="1" ht="12" customHeight="1">
      <c r="A43" s="180" t="s">
        <v>107</v>
      </c>
      <c r="B43" s="165" t="s">
        <v>184</v>
      </c>
      <c r="C43" s="302">
        <v>4709</v>
      </c>
      <c r="D43" s="302"/>
      <c r="E43" s="303">
        <v>4709</v>
      </c>
    </row>
    <row r="44" spans="1:5" s="46" customFormat="1" ht="12" customHeight="1">
      <c r="A44" s="180" t="s">
        <v>108</v>
      </c>
      <c r="B44" s="165" t="s">
        <v>185</v>
      </c>
      <c r="C44" s="302"/>
      <c r="D44" s="302">
        <v>616</v>
      </c>
      <c r="E44" s="303">
        <v>616</v>
      </c>
    </row>
    <row r="45" spans="1:5" s="46" customFormat="1" ht="12" customHeight="1">
      <c r="A45" s="180" t="s">
        <v>109</v>
      </c>
      <c r="B45" s="165" t="s">
        <v>440</v>
      </c>
      <c r="C45" s="302"/>
      <c r="D45" s="302">
        <v>80</v>
      </c>
      <c r="E45" s="303">
        <v>80</v>
      </c>
    </row>
    <row r="46" spans="1:5" s="46" customFormat="1" ht="12" customHeight="1">
      <c r="A46" s="180" t="s">
        <v>177</v>
      </c>
      <c r="B46" s="165" t="s">
        <v>187</v>
      </c>
      <c r="C46" s="302"/>
      <c r="D46" s="302"/>
      <c r="E46" s="308"/>
    </row>
    <row r="47" spans="1:5" s="46" customFormat="1" ht="12" customHeight="1">
      <c r="A47" s="181" t="s">
        <v>178</v>
      </c>
      <c r="B47" s="166" t="s">
        <v>337</v>
      </c>
      <c r="C47" s="304"/>
      <c r="D47" s="304"/>
      <c r="E47" s="309"/>
    </row>
    <row r="48" spans="1:5" s="46" customFormat="1" ht="12" customHeight="1" thickBot="1">
      <c r="A48" s="181" t="s">
        <v>336</v>
      </c>
      <c r="B48" s="166" t="s">
        <v>188</v>
      </c>
      <c r="C48" s="304">
        <v>200</v>
      </c>
      <c r="D48" s="304">
        <v>1073</v>
      </c>
      <c r="E48" s="309">
        <v>1273</v>
      </c>
    </row>
    <row r="49" spans="1:5" s="46" customFormat="1" ht="12" customHeight="1" thickBot="1">
      <c r="A49" s="16" t="s">
        <v>12</v>
      </c>
      <c r="B49" s="10" t="s">
        <v>189</v>
      </c>
      <c r="C49" s="298"/>
      <c r="D49" s="298"/>
      <c r="E49" s="299">
        <f>SUM(E50:E54)</f>
        <v>0</v>
      </c>
    </row>
    <row r="50" spans="1:5" s="46" customFormat="1" ht="12" customHeight="1">
      <c r="A50" s="179" t="s">
        <v>63</v>
      </c>
      <c r="B50" s="164" t="s">
        <v>193</v>
      </c>
      <c r="C50" s="300"/>
      <c r="D50" s="300"/>
      <c r="E50" s="310"/>
    </row>
    <row r="51" spans="1:5" s="46" customFormat="1" ht="12" customHeight="1">
      <c r="A51" s="180" t="s">
        <v>64</v>
      </c>
      <c r="B51" s="165" t="s">
        <v>194</v>
      </c>
      <c r="C51" s="302"/>
      <c r="D51" s="302"/>
      <c r="E51" s="308"/>
    </row>
    <row r="52" spans="1:5" s="46" customFormat="1" ht="12" customHeight="1">
      <c r="A52" s="180" t="s">
        <v>190</v>
      </c>
      <c r="B52" s="165" t="s">
        <v>195</v>
      </c>
      <c r="C52" s="302"/>
      <c r="D52" s="302"/>
      <c r="E52" s="308"/>
    </row>
    <row r="53" spans="1:5" s="46" customFormat="1" ht="12" customHeight="1">
      <c r="A53" s="180" t="s">
        <v>191</v>
      </c>
      <c r="B53" s="165" t="s">
        <v>196</v>
      </c>
      <c r="C53" s="302"/>
      <c r="D53" s="302"/>
      <c r="E53" s="308"/>
    </row>
    <row r="54" spans="1:5" s="46" customFormat="1" ht="12" customHeight="1" thickBot="1">
      <c r="A54" s="181" t="s">
        <v>192</v>
      </c>
      <c r="B54" s="166" t="s">
        <v>197</v>
      </c>
      <c r="C54" s="304"/>
      <c r="D54" s="304"/>
      <c r="E54" s="309"/>
    </row>
    <row r="55" spans="1:5" s="46" customFormat="1" ht="12" customHeight="1" thickBot="1">
      <c r="A55" s="16" t="s">
        <v>110</v>
      </c>
      <c r="B55" s="10" t="s">
        <v>198</v>
      </c>
      <c r="C55" s="298"/>
      <c r="D55" s="298"/>
      <c r="E55" s="299">
        <f>SUM(E56:E58)</f>
        <v>0</v>
      </c>
    </row>
    <row r="56" spans="1:5" s="46" customFormat="1" ht="12" customHeight="1">
      <c r="A56" s="179" t="s">
        <v>65</v>
      </c>
      <c r="B56" s="164" t="s">
        <v>199</v>
      </c>
      <c r="C56" s="300"/>
      <c r="D56" s="300"/>
      <c r="E56" s="301"/>
    </row>
    <row r="57" spans="1:5" s="46" customFormat="1" ht="12" customHeight="1">
      <c r="A57" s="180" t="s">
        <v>66</v>
      </c>
      <c r="B57" s="165" t="s">
        <v>328</v>
      </c>
      <c r="C57" s="302"/>
      <c r="D57" s="302"/>
      <c r="E57" s="303"/>
    </row>
    <row r="58" spans="1:5" s="46" customFormat="1" ht="12" customHeight="1">
      <c r="A58" s="180" t="s">
        <v>202</v>
      </c>
      <c r="B58" s="165" t="s">
        <v>200</v>
      </c>
      <c r="C58" s="302"/>
      <c r="D58" s="302"/>
      <c r="E58" s="303"/>
    </row>
    <row r="59" spans="1:5" s="46" customFormat="1" ht="12" customHeight="1" thickBot="1">
      <c r="A59" s="181" t="s">
        <v>203</v>
      </c>
      <c r="B59" s="166" t="s">
        <v>201</v>
      </c>
      <c r="C59" s="304"/>
      <c r="D59" s="304"/>
      <c r="E59" s="306"/>
    </row>
    <row r="60" spans="1:5" s="46" customFormat="1" ht="12" customHeight="1" thickBot="1">
      <c r="A60" s="16" t="s">
        <v>14</v>
      </c>
      <c r="B60" s="104" t="s">
        <v>204</v>
      </c>
      <c r="C60" s="305"/>
      <c r="D60" s="305"/>
      <c r="E60" s="299">
        <f>SUM(E61:E63)</f>
        <v>0</v>
      </c>
    </row>
    <row r="61" spans="1:5" s="46" customFormat="1" ht="12" customHeight="1">
      <c r="A61" s="179" t="s">
        <v>111</v>
      </c>
      <c r="B61" s="164" t="s">
        <v>206</v>
      </c>
      <c r="C61" s="300"/>
      <c r="D61" s="300"/>
      <c r="E61" s="308"/>
    </row>
    <row r="62" spans="1:5" s="46" customFormat="1" ht="12" customHeight="1">
      <c r="A62" s="180" t="s">
        <v>112</v>
      </c>
      <c r="B62" s="165" t="s">
        <v>329</v>
      </c>
      <c r="C62" s="302"/>
      <c r="D62" s="302"/>
      <c r="E62" s="308"/>
    </row>
    <row r="63" spans="1:5" s="46" customFormat="1" ht="12" customHeight="1">
      <c r="A63" s="180" t="s">
        <v>135</v>
      </c>
      <c r="B63" s="165" t="s">
        <v>207</v>
      </c>
      <c r="C63" s="302"/>
      <c r="D63" s="302"/>
      <c r="E63" s="308"/>
    </row>
    <row r="64" spans="1:5" s="46" customFormat="1" ht="12" customHeight="1" thickBot="1">
      <c r="A64" s="181" t="s">
        <v>205</v>
      </c>
      <c r="B64" s="166" t="s">
        <v>208</v>
      </c>
      <c r="C64" s="304"/>
      <c r="D64" s="304"/>
      <c r="E64" s="308"/>
    </row>
    <row r="65" spans="1:5" s="46" customFormat="1" ht="12" customHeight="1" thickBot="1">
      <c r="A65" s="16" t="s">
        <v>15</v>
      </c>
      <c r="B65" s="10" t="s">
        <v>209</v>
      </c>
      <c r="C65" s="298">
        <v>249495</v>
      </c>
      <c r="D65" s="298">
        <v>66347</v>
      </c>
      <c r="E65" s="307">
        <f>+E8+E15+E22+E29+E37+E49+E55+E60</f>
        <v>315842</v>
      </c>
    </row>
    <row r="66" spans="1:5" s="46" customFormat="1" ht="12" customHeight="1" thickBot="1">
      <c r="A66" s="182" t="s">
        <v>300</v>
      </c>
      <c r="B66" s="104" t="s">
        <v>211</v>
      </c>
      <c r="C66" s="305"/>
      <c r="D66" s="305"/>
      <c r="E66" s="299">
        <f>SUM(E67:E69)</f>
        <v>0</v>
      </c>
    </row>
    <row r="67" spans="1:5" s="46" customFormat="1" ht="12" customHeight="1">
      <c r="A67" s="179" t="s">
        <v>242</v>
      </c>
      <c r="B67" s="164" t="s">
        <v>212</v>
      </c>
      <c r="C67" s="300"/>
      <c r="D67" s="300"/>
      <c r="E67" s="308"/>
    </row>
    <row r="68" spans="1:5" s="46" customFormat="1" ht="12" customHeight="1">
      <c r="A68" s="180" t="s">
        <v>251</v>
      </c>
      <c r="B68" s="165" t="s">
        <v>213</v>
      </c>
      <c r="C68" s="302"/>
      <c r="D68" s="302"/>
      <c r="E68" s="308"/>
    </row>
    <row r="69" spans="1:5" s="46" customFormat="1" ht="12" customHeight="1" thickBot="1">
      <c r="A69" s="181" t="s">
        <v>252</v>
      </c>
      <c r="B69" s="167" t="s">
        <v>214</v>
      </c>
      <c r="C69" s="304"/>
      <c r="D69" s="304"/>
      <c r="E69" s="308"/>
    </row>
    <row r="70" spans="1:5" s="46" customFormat="1" ht="12" customHeight="1" thickBot="1">
      <c r="A70" s="182" t="s">
        <v>215</v>
      </c>
      <c r="B70" s="104" t="s">
        <v>216</v>
      </c>
      <c r="C70" s="305"/>
      <c r="D70" s="305"/>
      <c r="E70" s="299">
        <f>SUM(E71:E74)</f>
        <v>0</v>
      </c>
    </row>
    <row r="71" spans="1:5" s="46" customFormat="1" ht="12" customHeight="1">
      <c r="A71" s="179" t="s">
        <v>88</v>
      </c>
      <c r="B71" s="164" t="s">
        <v>217</v>
      </c>
      <c r="C71" s="300"/>
      <c r="D71" s="300"/>
      <c r="E71" s="308"/>
    </row>
    <row r="72" spans="1:5" s="46" customFormat="1" ht="12" customHeight="1">
      <c r="A72" s="180" t="s">
        <v>89</v>
      </c>
      <c r="B72" s="165" t="s">
        <v>218</v>
      </c>
      <c r="C72" s="302"/>
      <c r="D72" s="302"/>
      <c r="E72" s="308"/>
    </row>
    <row r="73" spans="1:5" s="46" customFormat="1" ht="12" customHeight="1">
      <c r="A73" s="180" t="s">
        <v>243</v>
      </c>
      <c r="B73" s="165" t="s">
        <v>219</v>
      </c>
      <c r="C73" s="302"/>
      <c r="D73" s="302"/>
      <c r="E73" s="308"/>
    </row>
    <row r="74" spans="1:5" s="46" customFormat="1" ht="12" customHeight="1" thickBot="1">
      <c r="A74" s="181" t="s">
        <v>244</v>
      </c>
      <c r="B74" s="166" t="s">
        <v>220</v>
      </c>
      <c r="C74" s="304"/>
      <c r="D74" s="304"/>
      <c r="E74" s="308"/>
    </row>
    <row r="75" spans="1:5" s="46" customFormat="1" ht="12" customHeight="1" thickBot="1">
      <c r="A75" s="182" t="s">
        <v>221</v>
      </c>
      <c r="B75" s="104" t="s">
        <v>222</v>
      </c>
      <c r="C75" s="305">
        <v>61209</v>
      </c>
      <c r="D75" s="305">
        <v>-14213</v>
      </c>
      <c r="E75" s="299">
        <f>SUM(E76:E77)</f>
        <v>46996</v>
      </c>
    </row>
    <row r="76" spans="1:5" s="46" customFormat="1" ht="12" customHeight="1">
      <c r="A76" s="179" t="s">
        <v>245</v>
      </c>
      <c r="B76" s="164" t="s">
        <v>223</v>
      </c>
      <c r="C76" s="300">
        <v>61209</v>
      </c>
      <c r="D76" s="300">
        <v>-14213</v>
      </c>
      <c r="E76" s="308">
        <v>46996</v>
      </c>
    </row>
    <row r="77" spans="1:5" s="46" customFormat="1" ht="12" customHeight="1" thickBot="1">
      <c r="A77" s="181" t="s">
        <v>246</v>
      </c>
      <c r="B77" s="166" t="s">
        <v>224</v>
      </c>
      <c r="C77" s="304"/>
      <c r="D77" s="304"/>
      <c r="E77" s="308"/>
    </row>
    <row r="78" spans="1:5" s="45" customFormat="1" ht="12" customHeight="1" thickBot="1">
      <c r="A78" s="182" t="s">
        <v>225</v>
      </c>
      <c r="B78" s="104" t="s">
        <v>226</v>
      </c>
      <c r="C78" s="305"/>
      <c r="D78" s="305"/>
      <c r="E78" s="299">
        <f>SUM(E79:E81)</f>
        <v>0</v>
      </c>
    </row>
    <row r="79" spans="1:5" s="46" customFormat="1" ht="12" customHeight="1">
      <c r="A79" s="179" t="s">
        <v>247</v>
      </c>
      <c r="B79" s="164" t="s">
        <v>227</v>
      </c>
      <c r="C79" s="300"/>
      <c r="D79" s="300"/>
      <c r="E79" s="308"/>
    </row>
    <row r="80" spans="1:5" s="46" customFormat="1" ht="12" customHeight="1">
      <c r="A80" s="180" t="s">
        <v>248</v>
      </c>
      <c r="B80" s="165" t="s">
        <v>228</v>
      </c>
      <c r="C80" s="302"/>
      <c r="D80" s="302"/>
      <c r="E80" s="308"/>
    </row>
    <row r="81" spans="1:5" s="46" customFormat="1" ht="12" customHeight="1" thickBot="1">
      <c r="A81" s="181" t="s">
        <v>249</v>
      </c>
      <c r="B81" s="166" t="s">
        <v>229</v>
      </c>
      <c r="C81" s="304"/>
      <c r="D81" s="304"/>
      <c r="E81" s="308"/>
    </row>
    <row r="82" spans="1:5" s="46" customFormat="1" ht="12" customHeight="1" thickBot="1">
      <c r="A82" s="182" t="s">
        <v>230</v>
      </c>
      <c r="B82" s="104" t="s">
        <v>250</v>
      </c>
      <c r="C82" s="305"/>
      <c r="D82" s="305"/>
      <c r="E82" s="299">
        <f>SUM(E83:E86)</f>
        <v>0</v>
      </c>
    </row>
    <row r="83" spans="1:5" s="46" customFormat="1" ht="12" customHeight="1">
      <c r="A83" s="183" t="s">
        <v>231</v>
      </c>
      <c r="B83" s="164" t="s">
        <v>232</v>
      </c>
      <c r="C83" s="300"/>
      <c r="D83" s="300"/>
      <c r="E83" s="308"/>
    </row>
    <row r="84" spans="1:5" s="46" customFormat="1" ht="12" customHeight="1">
      <c r="A84" s="184" t="s">
        <v>233</v>
      </c>
      <c r="B84" s="165" t="s">
        <v>234</v>
      </c>
      <c r="C84" s="302"/>
      <c r="D84" s="302"/>
      <c r="E84" s="308"/>
    </row>
    <row r="85" spans="1:5" s="46" customFormat="1" ht="12" customHeight="1">
      <c r="A85" s="184" t="s">
        <v>235</v>
      </c>
      <c r="B85" s="165" t="s">
        <v>236</v>
      </c>
      <c r="C85" s="302"/>
      <c r="D85" s="302"/>
      <c r="E85" s="308"/>
    </row>
    <row r="86" spans="1:5" s="45" customFormat="1" ht="12" customHeight="1" thickBot="1">
      <c r="A86" s="185" t="s">
        <v>237</v>
      </c>
      <c r="B86" s="166" t="s">
        <v>238</v>
      </c>
      <c r="C86" s="304"/>
      <c r="D86" s="304"/>
      <c r="E86" s="308"/>
    </row>
    <row r="87" spans="1:5" s="45" customFormat="1" ht="12" customHeight="1" thickBot="1">
      <c r="A87" s="182" t="s">
        <v>239</v>
      </c>
      <c r="B87" s="104" t="s">
        <v>376</v>
      </c>
      <c r="C87" s="305"/>
      <c r="D87" s="305"/>
      <c r="E87" s="311"/>
    </row>
    <row r="88" spans="1:5" s="45" customFormat="1" ht="12" customHeight="1" thickBot="1">
      <c r="A88" s="182" t="s">
        <v>400</v>
      </c>
      <c r="B88" s="104" t="s">
        <v>240</v>
      </c>
      <c r="C88" s="305"/>
      <c r="D88" s="305"/>
      <c r="E88" s="311"/>
    </row>
    <row r="89" spans="1:5" s="45" customFormat="1" ht="12" customHeight="1" thickBot="1">
      <c r="A89" s="182" t="s">
        <v>401</v>
      </c>
      <c r="B89" s="168" t="s">
        <v>379</v>
      </c>
      <c r="C89" s="305">
        <v>61209</v>
      </c>
      <c r="D89" s="305">
        <v>-14213</v>
      </c>
      <c r="E89" s="307">
        <f>+E66+E70+E75+E78+E82+E88+E87</f>
        <v>46996</v>
      </c>
    </row>
    <row r="90" spans="1:5" s="45" customFormat="1" ht="12" customHeight="1" thickBot="1">
      <c r="A90" s="186" t="s">
        <v>402</v>
      </c>
      <c r="B90" s="169" t="s">
        <v>403</v>
      </c>
      <c r="C90" s="312">
        <v>310704</v>
      </c>
      <c r="D90" s="312">
        <v>52134</v>
      </c>
      <c r="E90" s="307">
        <f>+E65+E89</f>
        <v>362838</v>
      </c>
    </row>
    <row r="91" spans="1:5" s="46" customFormat="1" ht="15" customHeight="1" thickBot="1">
      <c r="A91" s="92"/>
      <c r="B91" s="93"/>
      <c r="C91" s="313"/>
      <c r="D91" s="313"/>
      <c r="E91" s="314"/>
    </row>
    <row r="92" spans="1:5" s="40" customFormat="1" ht="16.5" customHeight="1" thickBot="1">
      <c r="A92" s="96"/>
      <c r="B92" s="97" t="s">
        <v>43</v>
      </c>
      <c r="C92" s="315"/>
      <c r="D92" s="315"/>
      <c r="E92" s="316"/>
    </row>
    <row r="93" spans="1:5" s="47" customFormat="1" ht="12" customHeight="1" thickBot="1">
      <c r="A93" s="161" t="s">
        <v>7</v>
      </c>
      <c r="B93" s="15" t="s">
        <v>407</v>
      </c>
      <c r="C93" s="317">
        <v>169222</v>
      </c>
      <c r="D93" s="317">
        <v>48421</v>
      </c>
      <c r="E93" s="318">
        <v>217643</v>
      </c>
    </row>
    <row r="94" spans="1:5" ht="12" customHeight="1">
      <c r="A94" s="187" t="s">
        <v>67</v>
      </c>
      <c r="B94" s="7" t="s">
        <v>37</v>
      </c>
      <c r="C94" s="319">
        <v>50779</v>
      </c>
      <c r="D94" s="319">
        <v>30177</v>
      </c>
      <c r="E94" s="320">
        <v>80956</v>
      </c>
    </row>
    <row r="95" spans="1:5" ht="12" customHeight="1">
      <c r="A95" s="180" t="s">
        <v>68</v>
      </c>
      <c r="B95" s="5" t="s">
        <v>113</v>
      </c>
      <c r="C95" s="321">
        <v>11611</v>
      </c>
      <c r="D95" s="321">
        <v>4174</v>
      </c>
      <c r="E95" s="303">
        <v>15785</v>
      </c>
    </row>
    <row r="96" spans="1:5" ht="12" customHeight="1">
      <c r="A96" s="180" t="s">
        <v>69</v>
      </c>
      <c r="B96" s="5" t="s">
        <v>86</v>
      </c>
      <c r="C96" s="322">
        <v>73099</v>
      </c>
      <c r="D96" s="322">
        <v>13649</v>
      </c>
      <c r="E96" s="306">
        <v>86748</v>
      </c>
    </row>
    <row r="97" spans="1:5" ht="12" customHeight="1">
      <c r="A97" s="180" t="s">
        <v>70</v>
      </c>
      <c r="B97" s="8" t="s">
        <v>114</v>
      </c>
      <c r="C97" s="323">
        <v>24240</v>
      </c>
      <c r="D97" s="323"/>
      <c r="E97" s="306">
        <v>24240</v>
      </c>
    </row>
    <row r="98" spans="1:5" ht="12" customHeight="1">
      <c r="A98" s="180" t="s">
        <v>78</v>
      </c>
      <c r="B98" s="9" t="s">
        <v>115</v>
      </c>
      <c r="C98" s="324">
        <v>6493</v>
      </c>
      <c r="D98" s="324">
        <v>347</v>
      </c>
      <c r="E98" s="306">
        <v>6840</v>
      </c>
    </row>
    <row r="99" spans="1:5" ht="12" customHeight="1">
      <c r="A99" s="180" t="s">
        <v>71</v>
      </c>
      <c r="B99" s="5" t="s">
        <v>404</v>
      </c>
      <c r="C99" s="322"/>
      <c r="D99" s="322"/>
      <c r="E99" s="306"/>
    </row>
    <row r="100" spans="1:5" ht="12" customHeight="1">
      <c r="A100" s="180" t="s">
        <v>72</v>
      </c>
      <c r="B100" s="64" t="s">
        <v>342</v>
      </c>
      <c r="C100" s="322"/>
      <c r="D100" s="322"/>
      <c r="E100" s="306"/>
    </row>
    <row r="101" spans="1:5" ht="12" customHeight="1">
      <c r="A101" s="180" t="s">
        <v>79</v>
      </c>
      <c r="B101" s="64" t="s">
        <v>341</v>
      </c>
      <c r="C101" s="322"/>
      <c r="D101" s="322"/>
      <c r="E101" s="306"/>
    </row>
    <row r="102" spans="1:5" ht="12" customHeight="1">
      <c r="A102" s="180" t="s">
        <v>80</v>
      </c>
      <c r="B102" s="64" t="s">
        <v>256</v>
      </c>
      <c r="C102" s="322"/>
      <c r="D102" s="322"/>
      <c r="E102" s="306"/>
    </row>
    <row r="103" spans="1:5" ht="12" customHeight="1">
      <c r="A103" s="180" t="s">
        <v>81</v>
      </c>
      <c r="B103" s="65" t="s">
        <v>257</v>
      </c>
      <c r="C103" s="322"/>
      <c r="D103" s="322"/>
      <c r="E103" s="306"/>
    </row>
    <row r="104" spans="1:5" ht="12" customHeight="1">
      <c r="A104" s="180" t="s">
        <v>82</v>
      </c>
      <c r="B104" s="65" t="s">
        <v>258</v>
      </c>
      <c r="C104" s="322"/>
      <c r="D104" s="322"/>
      <c r="E104" s="306"/>
    </row>
    <row r="105" spans="1:5" ht="12" customHeight="1">
      <c r="A105" s="180" t="s">
        <v>84</v>
      </c>
      <c r="B105" s="64" t="s">
        <v>259</v>
      </c>
      <c r="C105" s="322">
        <v>3305</v>
      </c>
      <c r="D105" s="322">
        <v>347</v>
      </c>
      <c r="E105" s="306">
        <v>3652</v>
      </c>
    </row>
    <row r="106" spans="1:5" ht="12" customHeight="1">
      <c r="A106" s="180" t="s">
        <v>116</v>
      </c>
      <c r="B106" s="64" t="s">
        <v>260</v>
      </c>
      <c r="C106" s="322"/>
      <c r="D106" s="322"/>
      <c r="E106" s="306"/>
    </row>
    <row r="107" spans="1:5" ht="12" customHeight="1">
      <c r="A107" s="180" t="s">
        <v>254</v>
      </c>
      <c r="B107" s="65" t="s">
        <v>261</v>
      </c>
      <c r="C107" s="322"/>
      <c r="D107" s="322"/>
      <c r="E107" s="306"/>
    </row>
    <row r="108" spans="1:5" ht="12" customHeight="1">
      <c r="A108" s="188" t="s">
        <v>255</v>
      </c>
      <c r="B108" s="66" t="s">
        <v>262</v>
      </c>
      <c r="C108" s="322"/>
      <c r="D108" s="322"/>
      <c r="E108" s="306"/>
    </row>
    <row r="109" spans="1:5" ht="12" customHeight="1">
      <c r="A109" s="180" t="s">
        <v>339</v>
      </c>
      <c r="B109" s="66" t="s">
        <v>263</v>
      </c>
      <c r="C109" s="322"/>
      <c r="D109" s="322"/>
      <c r="E109" s="306"/>
    </row>
    <row r="110" spans="1:5" ht="12" customHeight="1">
      <c r="A110" s="180" t="s">
        <v>340</v>
      </c>
      <c r="B110" s="65" t="s">
        <v>264</v>
      </c>
      <c r="C110" s="321">
        <v>3188</v>
      </c>
      <c r="D110" s="321"/>
      <c r="E110" s="303">
        <v>3188</v>
      </c>
    </row>
    <row r="111" spans="1:5" ht="12" customHeight="1">
      <c r="A111" s="180" t="s">
        <v>344</v>
      </c>
      <c r="B111" s="8" t="s">
        <v>38</v>
      </c>
      <c r="C111" s="325">
        <v>3000</v>
      </c>
      <c r="D111" s="325">
        <v>74</v>
      </c>
      <c r="E111" s="303">
        <v>3074</v>
      </c>
    </row>
    <row r="112" spans="1:5" ht="12" customHeight="1">
      <c r="A112" s="181" t="s">
        <v>345</v>
      </c>
      <c r="B112" s="5" t="s">
        <v>405</v>
      </c>
      <c r="C112" s="322">
        <v>1000</v>
      </c>
      <c r="D112" s="322">
        <v>74</v>
      </c>
      <c r="E112" s="306">
        <v>1074</v>
      </c>
    </row>
    <row r="113" spans="1:5" ht="12" customHeight="1" thickBot="1">
      <c r="A113" s="189" t="s">
        <v>346</v>
      </c>
      <c r="B113" s="67" t="s">
        <v>406</v>
      </c>
      <c r="C113" s="326">
        <v>2000</v>
      </c>
      <c r="D113" s="326"/>
      <c r="E113" s="327">
        <v>2000</v>
      </c>
    </row>
    <row r="114" spans="1:5" ht="12" customHeight="1">
      <c r="A114" s="161" t="s">
        <v>8</v>
      </c>
      <c r="B114" s="15" t="s">
        <v>265</v>
      </c>
      <c r="C114" s="317">
        <v>48993</v>
      </c>
      <c r="D114" s="317">
        <v>1537</v>
      </c>
      <c r="E114" s="318">
        <v>50530</v>
      </c>
    </row>
    <row r="115" spans="1:5" ht="12" customHeight="1">
      <c r="A115" s="361" t="s">
        <v>73</v>
      </c>
      <c r="B115" s="5" t="s">
        <v>133</v>
      </c>
      <c r="C115" s="246">
        <v>5000</v>
      </c>
      <c r="D115" s="246">
        <v>1537</v>
      </c>
      <c r="E115" s="362">
        <v>6537</v>
      </c>
    </row>
    <row r="116" spans="1:5" ht="12" customHeight="1">
      <c r="A116" s="361" t="s">
        <v>74</v>
      </c>
      <c r="B116" s="5" t="s">
        <v>269</v>
      </c>
      <c r="C116" s="246"/>
      <c r="D116" s="246"/>
      <c r="E116" s="362"/>
    </row>
    <row r="117" spans="1:5" ht="12" customHeight="1">
      <c r="A117" s="361" t="s">
        <v>75</v>
      </c>
      <c r="B117" s="5" t="s">
        <v>117</v>
      </c>
      <c r="C117" s="246">
        <v>43993</v>
      </c>
      <c r="D117" s="246"/>
      <c r="E117" s="362">
        <v>43993</v>
      </c>
    </row>
    <row r="118" spans="1:5" ht="12" customHeight="1">
      <c r="A118" s="361" t="s">
        <v>76</v>
      </c>
      <c r="B118" s="5" t="s">
        <v>270</v>
      </c>
      <c r="C118" s="246"/>
      <c r="D118" s="246"/>
      <c r="E118" s="362"/>
    </row>
    <row r="119" spans="1:5" ht="12" customHeight="1">
      <c r="A119" s="361" t="s">
        <v>77</v>
      </c>
      <c r="B119" s="105" t="s">
        <v>136</v>
      </c>
      <c r="C119" s="363"/>
      <c r="D119" s="363"/>
      <c r="E119" s="362"/>
    </row>
    <row r="120" spans="1:5" ht="12" customHeight="1">
      <c r="A120" s="361" t="s">
        <v>83</v>
      </c>
      <c r="B120" s="105" t="s">
        <v>330</v>
      </c>
      <c r="C120" s="363"/>
      <c r="D120" s="363"/>
      <c r="E120" s="362"/>
    </row>
    <row r="121" spans="1:5" ht="12" customHeight="1">
      <c r="A121" s="361" t="s">
        <v>85</v>
      </c>
      <c r="B121" s="65" t="s">
        <v>275</v>
      </c>
      <c r="C121" s="246"/>
      <c r="D121" s="246"/>
      <c r="E121" s="362"/>
    </row>
    <row r="122" spans="1:5" ht="12" customHeight="1">
      <c r="A122" s="361" t="s">
        <v>118</v>
      </c>
      <c r="B122" s="65" t="s">
        <v>258</v>
      </c>
      <c r="C122" s="246"/>
      <c r="D122" s="246"/>
      <c r="E122" s="362"/>
    </row>
    <row r="123" spans="1:5" ht="12" customHeight="1">
      <c r="A123" s="361" t="s">
        <v>119</v>
      </c>
      <c r="B123" s="65" t="s">
        <v>274</v>
      </c>
      <c r="C123" s="246"/>
      <c r="D123" s="246"/>
      <c r="E123" s="362"/>
    </row>
    <row r="124" spans="1:5" ht="12" customHeight="1">
      <c r="A124" s="361" t="s">
        <v>120</v>
      </c>
      <c r="B124" s="65" t="s">
        <v>273</v>
      </c>
      <c r="C124" s="246"/>
      <c r="D124" s="246"/>
      <c r="E124" s="362"/>
    </row>
    <row r="125" spans="1:5" ht="12" customHeight="1">
      <c r="A125" s="361" t="s">
        <v>266</v>
      </c>
      <c r="B125" s="65" t="s">
        <v>261</v>
      </c>
      <c r="C125" s="246"/>
      <c r="D125" s="246"/>
      <c r="E125" s="362"/>
    </row>
    <row r="126" spans="1:5" ht="12" customHeight="1">
      <c r="A126" s="361" t="s">
        <v>267</v>
      </c>
      <c r="B126" s="65" t="s">
        <v>272</v>
      </c>
      <c r="C126" s="246"/>
      <c r="D126" s="246"/>
      <c r="E126" s="362"/>
    </row>
    <row r="127" spans="1:5" ht="12" customHeight="1">
      <c r="A127" s="361" t="s">
        <v>268</v>
      </c>
      <c r="B127" s="65" t="s">
        <v>271</v>
      </c>
      <c r="C127" s="246"/>
      <c r="D127" s="246"/>
      <c r="E127" s="362"/>
    </row>
    <row r="128" spans="1:5" ht="12" customHeight="1">
      <c r="A128" s="364" t="s">
        <v>9</v>
      </c>
      <c r="B128" s="228" t="s">
        <v>349</v>
      </c>
      <c r="C128" s="365">
        <v>218215</v>
      </c>
      <c r="D128" s="365">
        <v>49958</v>
      </c>
      <c r="E128" s="366">
        <f>+E93+E114</f>
        <v>268173</v>
      </c>
    </row>
    <row r="129" spans="1:5" ht="12" customHeight="1">
      <c r="A129" s="364" t="s">
        <v>10</v>
      </c>
      <c r="B129" s="228" t="s">
        <v>350</v>
      </c>
      <c r="C129" s="365"/>
      <c r="D129" s="365"/>
      <c r="E129" s="366">
        <f>+E130+E131+E132</f>
        <v>0</v>
      </c>
    </row>
    <row r="130" spans="1:5" s="47" customFormat="1" ht="12" customHeight="1">
      <c r="A130" s="361" t="s">
        <v>170</v>
      </c>
      <c r="B130" s="5" t="s">
        <v>410</v>
      </c>
      <c r="C130" s="246"/>
      <c r="D130" s="246"/>
      <c r="E130" s="362"/>
    </row>
    <row r="131" spans="1:5" ht="12" customHeight="1">
      <c r="A131" s="361" t="s">
        <v>171</v>
      </c>
      <c r="B131" s="5" t="s">
        <v>358</v>
      </c>
      <c r="C131" s="246"/>
      <c r="D131" s="246"/>
      <c r="E131" s="362"/>
    </row>
    <row r="132" spans="1:5" ht="12" customHeight="1" thickBot="1">
      <c r="A132" s="188" t="s">
        <v>172</v>
      </c>
      <c r="B132" s="4" t="s">
        <v>409</v>
      </c>
      <c r="C132" s="324"/>
      <c r="D132" s="324"/>
      <c r="E132" s="330"/>
    </row>
    <row r="133" spans="1:5" ht="12" customHeight="1" thickBot="1">
      <c r="A133" s="16" t="s">
        <v>11</v>
      </c>
      <c r="B133" s="367" t="s">
        <v>351</v>
      </c>
      <c r="C133" s="368"/>
      <c r="D133" s="368"/>
      <c r="E133" s="318">
        <f>+E134+E135+E136+E137+E138+E139</f>
        <v>0</v>
      </c>
    </row>
    <row r="134" spans="1:5" ht="12" customHeight="1">
      <c r="A134" s="179" t="s">
        <v>60</v>
      </c>
      <c r="B134" s="5" t="s">
        <v>360</v>
      </c>
      <c r="C134" s="246"/>
      <c r="D134" s="246"/>
      <c r="E134" s="362"/>
    </row>
    <row r="135" spans="1:5" ht="12" customHeight="1">
      <c r="A135" s="179" t="s">
        <v>61</v>
      </c>
      <c r="B135" s="5" t="s">
        <v>352</v>
      </c>
      <c r="C135" s="246"/>
      <c r="D135" s="246"/>
      <c r="E135" s="362"/>
    </row>
    <row r="136" spans="1:5" ht="12" customHeight="1">
      <c r="A136" s="179" t="s">
        <v>62</v>
      </c>
      <c r="B136" s="5" t="s">
        <v>353</v>
      </c>
      <c r="C136" s="246"/>
      <c r="D136" s="246"/>
      <c r="E136" s="362"/>
    </row>
    <row r="137" spans="1:5" ht="12" customHeight="1">
      <c r="A137" s="179" t="s">
        <v>105</v>
      </c>
      <c r="B137" s="5" t="s">
        <v>408</v>
      </c>
      <c r="C137" s="246"/>
      <c r="D137" s="246"/>
      <c r="E137" s="362"/>
    </row>
    <row r="138" spans="1:5" ht="12" customHeight="1">
      <c r="A138" s="179" t="s">
        <v>106</v>
      </c>
      <c r="B138" s="5" t="s">
        <v>355</v>
      </c>
      <c r="C138" s="246"/>
      <c r="D138" s="246"/>
      <c r="E138" s="362"/>
    </row>
    <row r="139" spans="1:5" s="47" customFormat="1" ht="12" customHeight="1" thickBot="1">
      <c r="A139" s="188" t="s">
        <v>107</v>
      </c>
      <c r="B139" s="5" t="s">
        <v>356</v>
      </c>
      <c r="C139" s="246"/>
      <c r="D139" s="246"/>
      <c r="E139" s="362"/>
    </row>
    <row r="140" spans="1:13" ht="12" customHeight="1" thickBot="1">
      <c r="A140" s="16" t="s">
        <v>12</v>
      </c>
      <c r="B140" s="369" t="s">
        <v>423</v>
      </c>
      <c r="C140" s="370">
        <v>92489</v>
      </c>
      <c r="D140" s="370">
        <v>2176</v>
      </c>
      <c r="E140" s="371">
        <v>94665</v>
      </c>
      <c r="M140" s="103"/>
    </row>
    <row r="141" spans="1:5" ht="12.75">
      <c r="A141" s="179" t="s">
        <v>63</v>
      </c>
      <c r="B141" s="6" t="s">
        <v>276</v>
      </c>
      <c r="C141" s="331"/>
      <c r="D141" s="331"/>
      <c r="E141" s="330"/>
    </row>
    <row r="142" spans="1:5" ht="12" customHeight="1">
      <c r="A142" s="179" t="s">
        <v>64</v>
      </c>
      <c r="B142" s="6" t="s">
        <v>277</v>
      </c>
      <c r="C142" s="331">
        <v>5586</v>
      </c>
      <c r="D142" s="331"/>
      <c r="E142" s="330">
        <v>5586</v>
      </c>
    </row>
    <row r="143" spans="1:5" s="47" customFormat="1" ht="12" customHeight="1">
      <c r="A143" s="179" t="s">
        <v>190</v>
      </c>
      <c r="B143" s="6" t="s">
        <v>422</v>
      </c>
      <c r="C143" s="331"/>
      <c r="D143" s="331"/>
      <c r="E143" s="330"/>
    </row>
    <row r="144" spans="1:5" s="47" customFormat="1" ht="12" customHeight="1">
      <c r="A144" s="179" t="s">
        <v>191</v>
      </c>
      <c r="B144" s="6" t="s">
        <v>365</v>
      </c>
      <c r="C144" s="331">
        <v>86903</v>
      </c>
      <c r="D144" s="331">
        <v>2176</v>
      </c>
      <c r="E144" s="330">
        <v>89079</v>
      </c>
    </row>
    <row r="145" spans="1:5" s="47" customFormat="1" ht="12" customHeight="1" thickBot="1">
      <c r="A145" s="188" t="s">
        <v>192</v>
      </c>
      <c r="B145" s="4" t="s">
        <v>296</v>
      </c>
      <c r="C145" s="324"/>
      <c r="D145" s="324"/>
      <c r="E145" s="330"/>
    </row>
    <row r="146" spans="1:5" s="47" customFormat="1" ht="12" customHeight="1" thickBot="1">
      <c r="A146" s="16" t="s">
        <v>13</v>
      </c>
      <c r="B146" s="52" t="s">
        <v>366</v>
      </c>
      <c r="C146" s="333"/>
      <c r="D146" s="333"/>
      <c r="E146" s="334">
        <f>+E147+E148+E149+E150+E151</f>
        <v>0</v>
      </c>
    </row>
    <row r="147" spans="1:5" s="47" customFormat="1" ht="12" customHeight="1">
      <c r="A147" s="179" t="s">
        <v>65</v>
      </c>
      <c r="B147" s="6" t="s">
        <v>361</v>
      </c>
      <c r="C147" s="331"/>
      <c r="D147" s="331"/>
      <c r="E147" s="330"/>
    </row>
    <row r="148" spans="1:5" s="47" customFormat="1" ht="12" customHeight="1">
      <c r="A148" s="179" t="s">
        <v>66</v>
      </c>
      <c r="B148" s="6" t="s">
        <v>368</v>
      </c>
      <c r="C148" s="331"/>
      <c r="D148" s="331"/>
      <c r="E148" s="330"/>
    </row>
    <row r="149" spans="1:5" s="47" customFormat="1" ht="12" customHeight="1">
      <c r="A149" s="179" t="s">
        <v>202</v>
      </c>
      <c r="B149" s="6" t="s">
        <v>363</v>
      </c>
      <c r="C149" s="331"/>
      <c r="D149" s="331"/>
      <c r="E149" s="330"/>
    </row>
    <row r="150" spans="1:5" ht="12.75" customHeight="1">
      <c r="A150" s="179" t="s">
        <v>203</v>
      </c>
      <c r="B150" s="6" t="s">
        <v>411</v>
      </c>
      <c r="C150" s="331"/>
      <c r="D150" s="331"/>
      <c r="E150" s="330"/>
    </row>
    <row r="151" spans="1:5" ht="12.75" customHeight="1" thickBot="1">
      <c r="A151" s="188" t="s">
        <v>367</v>
      </c>
      <c r="B151" s="4" t="s">
        <v>370</v>
      </c>
      <c r="C151" s="324"/>
      <c r="D151" s="324"/>
      <c r="E151" s="332"/>
    </row>
    <row r="152" spans="1:5" ht="12.75" customHeight="1" thickBot="1">
      <c r="A152" s="208" t="s">
        <v>14</v>
      </c>
      <c r="B152" s="52" t="s">
        <v>371</v>
      </c>
      <c r="C152" s="333"/>
      <c r="D152" s="333"/>
      <c r="E152" s="334"/>
    </row>
    <row r="153" spans="1:5" ht="12" customHeight="1" thickBot="1">
      <c r="A153" s="208" t="s">
        <v>15</v>
      </c>
      <c r="B153" s="52" t="s">
        <v>372</v>
      </c>
      <c r="C153" s="333"/>
      <c r="D153" s="333"/>
      <c r="E153" s="334"/>
    </row>
    <row r="154" spans="1:5" ht="15" customHeight="1" thickBot="1">
      <c r="A154" s="16" t="s">
        <v>16</v>
      </c>
      <c r="B154" s="52" t="s">
        <v>374</v>
      </c>
      <c r="C154" s="333">
        <v>92489</v>
      </c>
      <c r="D154" s="333">
        <v>2176</v>
      </c>
      <c r="E154" s="335">
        <f>+E129+E133+E140+E146+E152+E153</f>
        <v>94665</v>
      </c>
    </row>
    <row r="155" spans="1:5" ht="13.5" thickBot="1">
      <c r="A155" s="190" t="s">
        <v>17</v>
      </c>
      <c r="B155" s="148" t="s">
        <v>373</v>
      </c>
      <c r="C155" s="336">
        <v>310704</v>
      </c>
      <c r="D155" s="336">
        <v>52134</v>
      </c>
      <c r="E155" s="335">
        <f>+E128+E154</f>
        <v>362838</v>
      </c>
    </row>
    <row r="156" spans="1:5" ht="15" customHeight="1" thickBot="1">
      <c r="A156" s="151"/>
      <c r="B156" s="152"/>
      <c r="C156" s="337"/>
      <c r="D156" s="337"/>
      <c r="E156" s="337"/>
    </row>
    <row r="157" spans="1:5" ht="14.25" customHeight="1" thickBot="1">
      <c r="A157" s="101" t="s">
        <v>412</v>
      </c>
      <c r="B157" s="102"/>
      <c r="C157" s="338">
        <v>13</v>
      </c>
      <c r="D157" s="338"/>
      <c r="E157" s="339">
        <v>13</v>
      </c>
    </row>
    <row r="158" spans="1:5" ht="13.5" thickBot="1">
      <c r="A158" s="101" t="s">
        <v>129</v>
      </c>
      <c r="B158" s="102"/>
      <c r="C158" s="338">
        <v>14</v>
      </c>
      <c r="D158" s="338">
        <v>54</v>
      </c>
      <c r="E158" s="339">
        <v>68</v>
      </c>
    </row>
  </sheetData>
  <sheetProtection formatCells="0"/>
  <mergeCells count="1"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2016-07-25T07:06:15Z</cp:lastPrinted>
  <dcterms:created xsi:type="dcterms:W3CDTF">1999-10-30T10:30:45Z</dcterms:created>
  <dcterms:modified xsi:type="dcterms:W3CDTF">2016-07-29T08:50:17Z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